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zał 2" sheetId="1" r:id="rId1"/>
    <sheet name="zał nr 1" sheetId="2" r:id="rId2"/>
  </sheets>
  <definedNames>
    <definedName name="_xlnm.Print_Area" localSheetId="1">'zał nr 1'!$A$1:$N$96</definedName>
  </definedNames>
  <calcPr fullCalcOnLoad="1"/>
</workbook>
</file>

<file path=xl/sharedStrings.xml><?xml version="1.0" encoding="utf-8"?>
<sst xmlns="http://schemas.openxmlformats.org/spreadsheetml/2006/main" count="249" uniqueCount="99">
  <si>
    <t>Załącznik Nr 2 do Uchwały Nr LII/870/2010  Rady Miejskiej w Barlinku z dnia 25 lutego 2010 r.</t>
  </si>
  <si>
    <t>Limity wydatków  Gminy Barlinek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</si>
  <si>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Lp.</t>
  </si>
  <si>
    <t>Dział</t>
  </si>
  <si>
    <t>Rozdz.</t>
  </si>
  <si>
    <t>Nazwa programu.</t>
  </si>
  <si>
    <t xml:space="preserve"> Nazwa projektu.</t>
  </si>
  <si>
    <t>Lata realizacji projektu.</t>
  </si>
  <si>
    <t>Wartość całkowita projektu (w zł).</t>
  </si>
  <si>
    <t>Koszty kwalifikowane w ramach projektu (w zł).</t>
  </si>
  <si>
    <t>Źródła finansowania w odniesieniu do kosztów kwalifikowanych (w zł.).</t>
  </si>
  <si>
    <t>Dotychczasowe nakłady (poniesione do roku 2007)</t>
  </si>
  <si>
    <t>Planowane płatności w latach w ramach projektu (w zł).</t>
  </si>
  <si>
    <t>po roku 2012</t>
  </si>
  <si>
    <t>Program Rozwoju Obszarów Wiejskich na lata 2007-2013.</t>
  </si>
  <si>
    <t>Budowa stacji i sieci wodociągowej w Moczydle.</t>
  </si>
  <si>
    <t>OGÓŁEM:</t>
  </si>
  <si>
    <t>środki UE</t>
  </si>
  <si>
    <t>środki JST</t>
  </si>
  <si>
    <t>inne środki</t>
  </si>
  <si>
    <t>2</t>
  </si>
  <si>
    <t>Regionalny Program Operacyjny Województwa Zachodniopomorskiego na lata 2007-2013.</t>
  </si>
  <si>
    <t>Budowa ścieżki rowerowej z Barlinka do Krzynki.</t>
  </si>
  <si>
    <t>3</t>
  </si>
  <si>
    <t>Modernizacja strażnicy OSP w Barlinku na potrzeby Gminnego Centrum ratownictwa</t>
  </si>
  <si>
    <t>4</t>
  </si>
  <si>
    <t>Program Operacyjny Infrastruktura i Środowisko</t>
  </si>
  <si>
    <t>SUMA</t>
  </si>
  <si>
    <t>Termomodernizacja obiektów użyteczności publicznej Powiatu Myśliborskiego: Termomodernizacja Szkoły Podstawowej Nr 1</t>
  </si>
  <si>
    <t>Termomodernizacja obiektów użyteczności publicznej Powiatu Myśliborskiego:Termomodernizacja Gimnazjum Publicznego Nr 1</t>
  </si>
  <si>
    <t>5</t>
  </si>
  <si>
    <t>Uporządkowanie gospodarki wodno- ściekowej na terenie aglomeracji Barlinek i Mostkowo – Gmina Barlinek</t>
  </si>
  <si>
    <t>6</t>
  </si>
  <si>
    <t>Zagospodarowanie parku oraz infrastruktury sportowej na cele społeczno-kulturalne, rekreacyjne i sportowe we wsi Mostkowo</t>
  </si>
  <si>
    <t>7</t>
  </si>
  <si>
    <t>Zagospodarowanie parku w Dzikowie wraz z remontem świetlicy</t>
  </si>
  <si>
    <t>8</t>
  </si>
  <si>
    <t>Program Operacyjny Celu 3 „Europejska Współpraca Terytorialna” Krajów Meklemburgia- Pomorze Przednie/Brandenburgia i Rzeczypospolitej Polskiej (Województwo Zachodniopomorskie) 2007 -2013.</t>
  </si>
  <si>
    <t>Wspólny projekt inwestycyjny Polsko-Niemieckiej  współpracy transgranicznej: Europejskie Miejsce  Spotkań Prenzlau” Uckerwelle” i  Europejskie Centrum Spotkań Barlinek.</t>
  </si>
  <si>
    <t>9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</si>
  <si>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</si>
  <si>
    <t>Przebudowa boiska piłkarskiego wraz z zapleczem techniczno -socjalnym przy ul. Sportowej w Barlinku</t>
  </si>
  <si>
    <t>Załącznik Nr 1 do Uchwały Nr LII/870/2010  Rady Miejskiej w Barlinku z dnia 25 lutego 2010 r.</t>
  </si>
  <si>
    <t>Limity wydatków Gminy Barlinek na wieloletnie programy inwestycyjne w latach 2010 i kolejnych.</t>
  </si>
  <si>
    <t>§</t>
  </si>
  <si>
    <t>Nazwa zadania inwestycyjnego.</t>
  </si>
  <si>
    <t>Jednostka organizacyjna realizująca program lub koordynująca wykonanie programu.</t>
  </si>
  <si>
    <t>Okres realizacji.</t>
  </si>
  <si>
    <t>Łączne nakłady finansowe w okresie realizacji(w zł).</t>
  </si>
  <si>
    <t>Źródła finansowania.</t>
  </si>
  <si>
    <t>Planowane wydatki w latach  (w zł).</t>
  </si>
  <si>
    <t>Rok rozpoczęcia.</t>
  </si>
  <si>
    <t>Rok zakończenia.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</si>
  <si>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</si>
  <si>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</si>
  <si>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</si>
  <si>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</si>
  <si>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</si>
  <si>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</si>
  <si>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</si>
  <si>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</si>
  <si>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</si>
  <si>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</si>
  <si>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</si>
  <si>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</si>
  <si>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</si>
  <si>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Gmina Barlinek.</t>
  </si>
  <si>
    <t>kredyty, pożyczki i obligacje</t>
  </si>
  <si>
    <t>Budowa sieci wodociągowej ulicy Fabrycznej w Barlinku.</t>
  </si>
  <si>
    <t>Gmina Barlinek</t>
  </si>
  <si>
    <t xml:space="preserve">inne środki </t>
  </si>
  <si>
    <t>Przebudowa drogi wojewódzkiej Nr 156 na odcinku Mostkowo-Barlinek planowanego do realizacji przez Województwo Zachodniopomorskie</t>
  </si>
  <si>
    <t>Przebudowa dróg gminnych.</t>
  </si>
  <si>
    <t>zał nr 1</t>
  </si>
  <si>
    <t>Przebudowa drogi gminnej w Mostkowie</t>
  </si>
  <si>
    <t>Modernizacja drogi wewnętrznej w Rychnowie</t>
  </si>
  <si>
    <t>10</t>
  </si>
  <si>
    <t>Uporządkowanie gospodarki wodnej – ściekowej na terenie aglomeracji Barlinek i Mostkowo – Gmina Barlinek</t>
  </si>
  <si>
    <t xml:space="preserve">Przedsiębiorstwo Wodociągowo- Kanalizacyjne „Płonia” </t>
  </si>
  <si>
    <t>11</t>
  </si>
  <si>
    <t>Budowa sieci kanalizacyjnej ulicy Fabrycznej w Barlinku.</t>
  </si>
  <si>
    <t>12</t>
  </si>
  <si>
    <t>13</t>
  </si>
  <si>
    <t>Zagospodarowanie parku wraz z przebudową budynku na świetlicę w Dzikowie</t>
  </si>
  <si>
    <t>14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</si>
  <si>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</si>
  <si>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</si>
  <si>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15</t>
  </si>
  <si>
    <t>Biblioteka miejska w Barlinku- zmiana sposobu użytkowanie budynku przy ul.Gorzowskiej</t>
  </si>
  <si>
    <t>16</t>
  </si>
  <si>
    <t>ogółem</t>
  </si>
  <si>
    <t xml:space="preserve">środki UE* </t>
  </si>
  <si>
    <t>środki BP**</t>
  </si>
  <si>
    <t>śr. własne</t>
  </si>
  <si>
    <t>w tym</t>
  </si>
  <si>
    <t>środki gminy</t>
  </si>
  <si>
    <t>fundusz***</t>
  </si>
  <si>
    <t>śr. jednostki real.****</t>
  </si>
  <si>
    <t>pożyczka/kredyt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</si>
</sst>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@"/>
    <numFmt numFmtId="168" formatCode="#,##0.00"/>
  </numFmts>
  <fonts count="13">
    <font>
      <sz val="10"/>
      <name val="Arial"/>
      <family val="2"/>
    </font>
    <font>
      <sz val="9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u val="single"/>
      <sz val="9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 vertical="top"/>
    </xf>
    <xf numFmtId="164" fontId="1" fillId="0" borderId="3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left" vertical="center" wrapText="1"/>
    </xf>
    <xf numFmtId="164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right" wrapText="1"/>
    </xf>
    <xf numFmtId="164" fontId="5" fillId="0" borderId="0" xfId="0" applyFont="1" applyBorder="1" applyAlignment="1">
      <alignment/>
    </xf>
    <xf numFmtId="165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right"/>
    </xf>
    <xf numFmtId="167" fontId="1" fillId="0" borderId="4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left" vertical="center" wrapText="1"/>
    </xf>
    <xf numFmtId="164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right" wrapText="1"/>
    </xf>
    <xf numFmtId="165" fontId="7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4" fontId="8" fillId="0" borderId="4" xfId="0" applyFont="1" applyBorder="1" applyAlignment="1">
      <alignment/>
    </xf>
    <xf numFmtId="165" fontId="1" fillId="0" borderId="4" xfId="0" applyNumberFormat="1" applyFont="1" applyBorder="1" applyAlignment="1">
      <alignment horizontal="right" wrapText="1"/>
    </xf>
    <xf numFmtId="165" fontId="4" fillId="0" borderId="4" xfId="0" applyNumberFormat="1" applyFont="1" applyFill="1" applyBorder="1" applyAlignment="1">
      <alignment horizontal="right"/>
    </xf>
    <xf numFmtId="164" fontId="9" fillId="0" borderId="0" xfId="0" applyFont="1" applyAlignment="1">
      <alignment/>
    </xf>
    <xf numFmtId="165" fontId="4" fillId="0" borderId="4" xfId="0" applyNumberFormat="1" applyFont="1" applyBorder="1" applyAlignment="1">
      <alignment horizontal="right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left" vertical="center" wrapText="1"/>
    </xf>
    <xf numFmtId="167" fontId="1" fillId="0" borderId="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left" vertical="center" wrapText="1"/>
    </xf>
    <xf numFmtId="164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10" fillId="0" borderId="0" xfId="0" applyFont="1" applyAlignment="1">
      <alignment/>
    </xf>
    <xf numFmtId="165" fontId="1" fillId="0" borderId="4" xfId="0" applyNumberFormat="1" applyFont="1" applyBorder="1" applyAlignment="1">
      <alignment horizontal="right"/>
    </xf>
    <xf numFmtId="164" fontId="11" fillId="0" borderId="5" xfId="0" applyFont="1" applyBorder="1" applyAlignment="1">
      <alignment vertical="center" wrapText="1"/>
    </xf>
    <xf numFmtId="164" fontId="1" fillId="0" borderId="5" xfId="0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8" fontId="1" fillId="0" borderId="5" xfId="0" applyNumberFormat="1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right" wrapText="1"/>
    </xf>
    <xf numFmtId="164" fontId="11" fillId="0" borderId="0" xfId="0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right" wrapText="1"/>
    </xf>
    <xf numFmtId="164" fontId="1" fillId="0" borderId="0" xfId="0" applyFont="1" applyBorder="1" applyAlignment="1">
      <alignment horizontal="left" wrapText="1"/>
    </xf>
    <xf numFmtId="164" fontId="11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wrapText="1"/>
    </xf>
    <xf numFmtId="164" fontId="5" fillId="0" borderId="0" xfId="0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right" wrapText="1"/>
    </xf>
    <xf numFmtId="164" fontId="5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right" vertical="center" wrapText="1"/>
    </xf>
    <xf numFmtId="164" fontId="1" fillId="0" borderId="4" xfId="0" applyFont="1" applyFill="1" applyBorder="1" applyAlignment="1">
      <alignment horizontal="left" vertical="center" wrapText="1"/>
    </xf>
    <xf numFmtId="165" fontId="1" fillId="0" borderId="4" xfId="0" applyNumberFormat="1" applyFont="1" applyBorder="1" applyAlignment="1">
      <alignment/>
    </xf>
    <xf numFmtId="165" fontId="1" fillId="0" borderId="4" xfId="0" applyNumberFormat="1" applyFont="1" applyFill="1" applyBorder="1" applyAlignment="1">
      <alignment/>
    </xf>
    <xf numFmtId="167" fontId="1" fillId="0" borderId="0" xfId="0" applyNumberFormat="1" applyFont="1" applyBorder="1" applyAlignment="1">
      <alignment horizontal="right" vertical="center"/>
    </xf>
    <xf numFmtId="164" fontId="0" fillId="0" borderId="4" xfId="0" applyBorder="1" applyAlignment="1">
      <alignment/>
    </xf>
    <xf numFmtId="164" fontId="1" fillId="0" borderId="4" xfId="0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164" fontId="1" fillId="0" borderId="6" xfId="0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/>
    </xf>
    <xf numFmtId="166" fontId="4" fillId="0" borderId="8" xfId="0" applyNumberFormat="1" applyFont="1" applyBorder="1" applyAlignment="1">
      <alignment horizontal="center" vertical="center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center" vertical="center"/>
    </xf>
    <xf numFmtId="164" fontId="1" fillId="0" borderId="15" xfId="0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right"/>
    </xf>
    <xf numFmtId="165" fontId="1" fillId="0" borderId="17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 horizontal="right"/>
    </xf>
    <xf numFmtId="164" fontId="1" fillId="0" borderId="19" xfId="0" applyFont="1" applyFill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right"/>
    </xf>
    <xf numFmtId="164" fontId="11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view="pageBreakPreview" zoomScaleSheetLayoutView="100" workbookViewId="0" topLeftCell="F1">
      <selection activeCell="A1" sqref="A1"/>
    </sheetView>
  </sheetViews>
  <sheetFormatPr defaultColWidth="9.140625" defaultRowHeight="12.75"/>
  <cols>
    <col min="1" max="1" width="3.57421875" style="1" customWidth="1"/>
    <col min="2" max="2" width="4.28125" style="2" customWidth="1"/>
    <col min="3" max="3" width="6.00390625" style="2" customWidth="1"/>
    <col min="4" max="4" width="42.00390625" style="3" customWidth="1"/>
    <col min="5" max="5" width="36.57421875" style="4" customWidth="1"/>
    <col min="6" max="6" width="5.8515625" style="5" customWidth="1"/>
    <col min="7" max="7" width="5.00390625" style="5" customWidth="1"/>
    <col min="8" max="8" width="10.00390625" style="6" customWidth="1"/>
    <col min="9" max="9" width="9.7109375" style="6" customWidth="1"/>
    <col min="10" max="10" width="13.28125" style="7" customWidth="1"/>
    <col min="11" max="11" width="11.140625" style="8" customWidth="1"/>
    <col min="12" max="13" width="0" style="8" hidden="1" customWidth="1"/>
    <col min="14" max="14" width="12.140625" style="8" customWidth="1"/>
    <col min="15" max="15" width="10.140625" style="8" customWidth="1"/>
    <col min="16" max="16" width="8.421875" style="8" customWidth="1"/>
    <col min="17" max="17" width="9.8515625" style="8" customWidth="1"/>
    <col min="18" max="18" width="15.7109375" style="9" customWidth="1"/>
    <col min="19" max="255" width="9.140625" style="5" customWidth="1"/>
  </cols>
  <sheetData>
    <row r="1" spans="1:256" s="11" customFormat="1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IV1"/>
    </row>
    <row r="2" spans="1:18" ht="5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/>
    </row>
    <row r="3" spans="1:17" ht="16.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0" customHeight="1">
      <c r="A4" s="15" t="s">
        <v>2</v>
      </c>
      <c r="B4" s="15" t="s">
        <v>3</v>
      </c>
      <c r="C4" s="15" t="s">
        <v>4</v>
      </c>
      <c r="D4" s="16" t="s">
        <v>5</v>
      </c>
      <c r="E4" s="17" t="s">
        <v>6</v>
      </c>
      <c r="F4" s="16" t="s">
        <v>7</v>
      </c>
      <c r="G4" s="16"/>
      <c r="H4" s="18" t="s">
        <v>8</v>
      </c>
      <c r="I4" s="18" t="s">
        <v>9</v>
      </c>
      <c r="J4" s="16" t="s">
        <v>10</v>
      </c>
      <c r="K4" s="16"/>
      <c r="L4" s="18" t="s">
        <v>11</v>
      </c>
      <c r="M4" s="18" t="s">
        <v>12</v>
      </c>
      <c r="N4" s="18"/>
      <c r="O4" s="18"/>
      <c r="P4" s="18"/>
      <c r="Q4" s="18"/>
    </row>
    <row r="5" spans="1:17" ht="30" customHeight="1">
      <c r="A5" s="15"/>
      <c r="B5" s="15"/>
      <c r="C5" s="15"/>
      <c r="D5" s="16"/>
      <c r="E5" s="17"/>
      <c r="F5" s="16"/>
      <c r="G5" s="16"/>
      <c r="H5" s="18"/>
      <c r="I5" s="18"/>
      <c r="J5" s="16"/>
      <c r="K5" s="16"/>
      <c r="L5" s="18"/>
      <c r="M5" s="18">
        <v>2007</v>
      </c>
      <c r="N5" s="18">
        <v>2010</v>
      </c>
      <c r="O5" s="18">
        <v>2011</v>
      </c>
      <c r="P5" s="18">
        <v>2012</v>
      </c>
      <c r="Q5" s="18" t="s">
        <v>13</v>
      </c>
    </row>
    <row r="6" spans="1:256" s="27" customFormat="1" ht="12.75" customHeight="1">
      <c r="A6" s="19">
        <v>1</v>
      </c>
      <c r="B6" s="20">
        <v>400</v>
      </c>
      <c r="C6" s="20">
        <v>40002</v>
      </c>
      <c r="D6" s="21" t="s">
        <v>14</v>
      </c>
      <c r="E6" s="22" t="s">
        <v>15</v>
      </c>
      <c r="F6" s="23">
        <v>2009</v>
      </c>
      <c r="G6" s="23">
        <v>2011</v>
      </c>
      <c r="H6" s="24">
        <v>2455000</v>
      </c>
      <c r="I6" s="24">
        <f>K6/2</f>
        <v>1225000</v>
      </c>
      <c r="J6" s="25" t="s">
        <v>16</v>
      </c>
      <c r="K6" s="26">
        <f>SUM(N6:P6)</f>
        <v>2450000</v>
      </c>
      <c r="L6" s="26"/>
      <c r="M6" s="26">
        <v>100000</v>
      </c>
      <c r="N6" s="26">
        <f>SUM(N7:N9)</f>
        <v>500000</v>
      </c>
      <c r="O6" s="26">
        <f>O8+O7</f>
        <v>1950000</v>
      </c>
      <c r="P6" s="26"/>
      <c r="Q6" s="26"/>
      <c r="R6" s="9"/>
      <c r="IV6"/>
    </row>
    <row r="7" spans="1:256" s="27" customFormat="1" ht="12.75">
      <c r="A7" s="19"/>
      <c r="B7" s="20"/>
      <c r="C7" s="20"/>
      <c r="D7" s="21"/>
      <c r="E7" s="22"/>
      <c r="F7" s="23"/>
      <c r="G7" s="23"/>
      <c r="H7" s="24"/>
      <c r="I7" s="24"/>
      <c r="J7" s="28" t="s">
        <v>17</v>
      </c>
      <c r="K7" s="26">
        <f>SUM(N7:P7)</f>
        <v>1225000</v>
      </c>
      <c r="L7" s="26"/>
      <c r="M7" s="26"/>
      <c r="N7" s="26">
        <v>250000</v>
      </c>
      <c r="O7" s="29">
        <f>1950000/2</f>
        <v>975000</v>
      </c>
      <c r="P7" s="26"/>
      <c r="Q7" s="26"/>
      <c r="R7" s="9"/>
      <c r="IV7"/>
    </row>
    <row r="8" spans="1:256" s="27" customFormat="1" ht="23.25">
      <c r="A8" s="19"/>
      <c r="B8" s="20"/>
      <c r="C8" s="20"/>
      <c r="D8" s="21"/>
      <c r="E8" s="22"/>
      <c r="F8" s="23"/>
      <c r="G8" s="23"/>
      <c r="H8" s="24"/>
      <c r="I8" s="24"/>
      <c r="J8" s="25" t="s">
        <v>18</v>
      </c>
      <c r="K8" s="26">
        <f>SUM(N8:P8)</f>
        <v>1225000</v>
      </c>
      <c r="L8" s="26"/>
      <c r="M8" s="26" t="e">
        <f>#REF!</f>
        <v>#REF!</v>
      </c>
      <c r="N8" s="26">
        <v>250000</v>
      </c>
      <c r="O8" s="29">
        <f>1950000/2</f>
        <v>975000</v>
      </c>
      <c r="P8" s="26"/>
      <c r="Q8" s="26"/>
      <c r="R8" s="9"/>
      <c r="IV8"/>
    </row>
    <row r="9" spans="1:256" s="27" customFormat="1" ht="12.75">
      <c r="A9" s="19"/>
      <c r="B9" s="20"/>
      <c r="C9" s="20"/>
      <c r="D9" s="21"/>
      <c r="E9" s="22"/>
      <c r="F9" s="23"/>
      <c r="G9" s="23"/>
      <c r="H9" s="24"/>
      <c r="I9" s="24"/>
      <c r="J9" s="25" t="s">
        <v>19</v>
      </c>
      <c r="K9" s="26"/>
      <c r="L9" s="26"/>
      <c r="M9" s="26"/>
      <c r="N9" s="26"/>
      <c r="O9" s="26"/>
      <c r="P9" s="26"/>
      <c r="Q9" s="26"/>
      <c r="R9" s="9"/>
      <c r="IV9"/>
    </row>
    <row r="10" spans="1:17" ht="12.75" customHeight="1">
      <c r="A10" s="30" t="s">
        <v>20</v>
      </c>
      <c r="B10" s="20">
        <v>600</v>
      </c>
      <c r="C10" s="20">
        <v>60016</v>
      </c>
      <c r="D10" s="21" t="s">
        <v>21</v>
      </c>
      <c r="E10" s="22" t="s">
        <v>22</v>
      </c>
      <c r="F10" s="23">
        <v>2009</v>
      </c>
      <c r="G10" s="23">
        <v>2011</v>
      </c>
      <c r="H10" s="24">
        <f>I10+70000+30000</f>
        <v>1300000</v>
      </c>
      <c r="I10" s="24">
        <v>1200000</v>
      </c>
      <c r="J10" s="25" t="s">
        <v>16</v>
      </c>
      <c r="K10" s="26">
        <f>SUM(N10:P10)</f>
        <v>1230000</v>
      </c>
      <c r="L10" s="26"/>
      <c r="M10" s="26"/>
      <c r="N10" s="26">
        <f>SUM(N11:N13)</f>
        <v>30000</v>
      </c>
      <c r="O10" s="26">
        <f>SUM(O11:O13)</f>
        <v>1200000</v>
      </c>
      <c r="P10" s="26"/>
      <c r="Q10" s="26"/>
    </row>
    <row r="11" spans="1:17" ht="12.75">
      <c r="A11" s="30"/>
      <c r="B11" s="20"/>
      <c r="C11" s="20"/>
      <c r="D11" s="21"/>
      <c r="E11" s="22"/>
      <c r="F11" s="23"/>
      <c r="G11" s="23"/>
      <c r="H11" s="24"/>
      <c r="I11" s="24"/>
      <c r="J11" s="28" t="s">
        <v>17</v>
      </c>
      <c r="K11" s="26">
        <f>SUM(N11:P11)</f>
        <v>600000</v>
      </c>
      <c r="L11" s="26"/>
      <c r="M11" s="26"/>
      <c r="N11" s="26"/>
      <c r="O11" s="26">
        <v>600000</v>
      </c>
      <c r="P11" s="26"/>
      <c r="Q11" s="26"/>
    </row>
    <row r="12" spans="1:17" ht="12.75">
      <c r="A12" s="30"/>
      <c r="B12" s="20"/>
      <c r="C12" s="20"/>
      <c r="D12" s="21"/>
      <c r="E12" s="22"/>
      <c r="F12" s="23"/>
      <c r="G12" s="23"/>
      <c r="H12" s="24"/>
      <c r="I12" s="24"/>
      <c r="J12" s="25" t="s">
        <v>18</v>
      </c>
      <c r="K12" s="26">
        <f>SUM(N12:P12)</f>
        <v>630000</v>
      </c>
      <c r="L12" s="26"/>
      <c r="M12" s="26"/>
      <c r="N12" s="26">
        <v>30000</v>
      </c>
      <c r="O12" s="26">
        <v>600000</v>
      </c>
      <c r="P12" s="26"/>
      <c r="Q12" s="26"/>
    </row>
    <row r="13" spans="1:17" ht="12.75">
      <c r="A13" s="30"/>
      <c r="B13" s="20"/>
      <c r="C13" s="20"/>
      <c r="D13" s="21"/>
      <c r="E13" s="22"/>
      <c r="F13" s="23"/>
      <c r="G13" s="23"/>
      <c r="H13" s="24"/>
      <c r="I13" s="24"/>
      <c r="J13" s="25" t="s">
        <v>19</v>
      </c>
      <c r="K13" s="26"/>
      <c r="L13" s="26"/>
      <c r="M13" s="26"/>
      <c r="N13" s="26"/>
      <c r="O13" s="26"/>
      <c r="P13" s="26"/>
      <c r="Q13" s="26"/>
    </row>
    <row r="14" spans="1:17" ht="12.75" customHeight="1">
      <c r="A14" s="31" t="s">
        <v>23</v>
      </c>
      <c r="B14" s="32">
        <v>754</v>
      </c>
      <c r="C14" s="32">
        <v>75412</v>
      </c>
      <c r="D14" s="33" t="s">
        <v>21</v>
      </c>
      <c r="E14" s="34" t="s">
        <v>24</v>
      </c>
      <c r="F14" s="35">
        <v>2009</v>
      </c>
      <c r="G14" s="35">
        <v>2011</v>
      </c>
      <c r="H14" s="36">
        <f>SUM(H15:H17)</f>
        <v>2412600</v>
      </c>
      <c r="I14" s="37">
        <f>I16</f>
        <v>2300000</v>
      </c>
      <c r="J14" s="38" t="s">
        <v>16</v>
      </c>
      <c r="K14" s="39">
        <f>SUM(N14:P14)</f>
        <v>2300000</v>
      </c>
      <c r="L14" s="39"/>
      <c r="M14" s="39"/>
      <c r="N14" s="40">
        <f>SUM(N15:N17)</f>
        <v>1300000</v>
      </c>
      <c r="O14" s="40">
        <f>SUM(O15:O17)</f>
        <v>1000000</v>
      </c>
      <c r="P14" s="40"/>
      <c r="Q14" s="40"/>
    </row>
    <row r="15" spans="1:17" ht="12.75">
      <c r="A15" s="31"/>
      <c r="B15" s="32"/>
      <c r="C15" s="32"/>
      <c r="D15" s="33"/>
      <c r="E15" s="34"/>
      <c r="F15" s="35"/>
      <c r="G15" s="35"/>
      <c r="H15" s="36">
        <f>J15+K15+L15+M15</f>
        <v>0</v>
      </c>
      <c r="I15" s="37"/>
      <c r="J15" s="41" t="s">
        <v>17</v>
      </c>
      <c r="K15" s="39">
        <f>SUM(N15:P15)</f>
        <v>0</v>
      </c>
      <c r="L15" s="39"/>
      <c r="M15" s="39"/>
      <c r="N15" s="42"/>
      <c r="O15" s="40"/>
      <c r="P15" s="42"/>
      <c r="Q15" s="42"/>
    </row>
    <row r="16" spans="1:17" ht="12.75">
      <c r="A16" s="31"/>
      <c r="B16" s="32"/>
      <c r="C16" s="32"/>
      <c r="D16" s="33"/>
      <c r="E16" s="34"/>
      <c r="F16" s="35"/>
      <c r="G16" s="35"/>
      <c r="H16" s="36">
        <f>J16+K16+L16+M16+112600</f>
        <v>2412600</v>
      </c>
      <c r="I16" s="37">
        <f>SUM(N16:Q16)</f>
        <v>2300000</v>
      </c>
      <c r="J16" s="38" t="s">
        <v>18</v>
      </c>
      <c r="K16" s="39">
        <f>SUM(N16:P16)</f>
        <v>2300000</v>
      </c>
      <c r="L16" s="39"/>
      <c r="M16" s="39"/>
      <c r="N16" s="40">
        <v>1300000</v>
      </c>
      <c r="O16" s="40">
        <v>1000000</v>
      </c>
      <c r="P16" s="40"/>
      <c r="Q16" s="40"/>
    </row>
    <row r="17" spans="1:17" ht="12.75">
      <c r="A17" s="31"/>
      <c r="B17" s="32"/>
      <c r="C17" s="32"/>
      <c r="D17" s="33"/>
      <c r="E17" s="34"/>
      <c r="F17" s="35"/>
      <c r="G17" s="35"/>
      <c r="H17" s="36"/>
      <c r="I17" s="37"/>
      <c r="J17" s="38" t="s">
        <v>19</v>
      </c>
      <c r="K17" s="39"/>
      <c r="L17" s="39"/>
      <c r="M17" s="39"/>
      <c r="N17" s="42"/>
      <c r="O17" s="42"/>
      <c r="P17" s="42"/>
      <c r="Q17" s="42"/>
    </row>
    <row r="18" spans="1:17" ht="12.75" customHeight="1">
      <c r="A18" s="31" t="s">
        <v>25</v>
      </c>
      <c r="B18" s="32">
        <v>801</v>
      </c>
      <c r="C18" s="20"/>
      <c r="D18" s="33" t="s">
        <v>26</v>
      </c>
      <c r="E18" s="34"/>
      <c r="F18" s="35"/>
      <c r="G18" s="35"/>
      <c r="H18" s="37">
        <f>H19+H23</f>
        <v>2726187</v>
      </c>
      <c r="I18" s="37">
        <f>I19+I23</f>
        <v>2100000</v>
      </c>
      <c r="J18" s="37" t="s">
        <v>27</v>
      </c>
      <c r="K18" s="37">
        <f>K19+K23</f>
        <v>0</v>
      </c>
      <c r="L18" s="37">
        <f>L19+L23</f>
        <v>1300000</v>
      </c>
      <c r="M18" s="37">
        <f>M19+M23</f>
        <v>0</v>
      </c>
      <c r="N18" s="37">
        <f>N19+N23</f>
        <v>0</v>
      </c>
      <c r="O18" s="37">
        <f>O19+O23</f>
        <v>800000</v>
      </c>
      <c r="P18" s="37">
        <f>P19+P23</f>
        <v>1300000</v>
      </c>
      <c r="Q18" s="37">
        <f>Q19+Q23</f>
        <v>0</v>
      </c>
    </row>
    <row r="19" spans="1:17" ht="12.75" customHeight="1">
      <c r="A19" s="31"/>
      <c r="B19" s="32"/>
      <c r="C19" s="32">
        <v>80101</v>
      </c>
      <c r="D19" s="33"/>
      <c r="E19" s="34" t="s">
        <v>28</v>
      </c>
      <c r="F19" s="33">
        <v>2008</v>
      </c>
      <c r="G19" s="33">
        <v>2011</v>
      </c>
      <c r="H19" s="37">
        <f>I19+506163-44000</f>
        <v>1262163</v>
      </c>
      <c r="I19" s="37">
        <f>O21</f>
        <v>800000</v>
      </c>
      <c r="J19" s="38" t="s">
        <v>16</v>
      </c>
      <c r="K19" s="43">
        <f>J20+K21</f>
        <v>0</v>
      </c>
      <c r="L19" s="43">
        <f>L20+L21</f>
        <v>0</v>
      </c>
      <c r="M19" s="43"/>
      <c r="N19" s="39"/>
      <c r="O19" s="39">
        <f>SUM(O20:O22)</f>
        <v>800000</v>
      </c>
      <c r="P19" s="39"/>
      <c r="Q19" s="39"/>
    </row>
    <row r="20" spans="1:17" ht="12.75">
      <c r="A20" s="31"/>
      <c r="B20" s="32"/>
      <c r="C20" s="32"/>
      <c r="D20" s="33"/>
      <c r="E20" s="34"/>
      <c r="F20" s="33"/>
      <c r="G20" s="33"/>
      <c r="H20" s="37"/>
      <c r="I20" s="37"/>
      <c r="J20" s="41" t="s">
        <v>17</v>
      </c>
      <c r="K20" s="43"/>
      <c r="L20" s="44"/>
      <c r="M20" s="43"/>
      <c r="N20" s="39"/>
      <c r="O20" s="39"/>
      <c r="P20" s="39"/>
      <c r="Q20" s="39"/>
    </row>
    <row r="21" spans="1:17" ht="12.75">
      <c r="A21" s="31"/>
      <c r="B21" s="32"/>
      <c r="C21" s="32"/>
      <c r="D21" s="33"/>
      <c r="E21" s="34"/>
      <c r="F21" s="33"/>
      <c r="G21" s="33"/>
      <c r="H21" s="37"/>
      <c r="I21" s="37"/>
      <c r="J21" s="38" t="s">
        <v>18</v>
      </c>
      <c r="K21" s="43"/>
      <c r="L21" s="44"/>
      <c r="M21" s="43"/>
      <c r="N21" s="39"/>
      <c r="O21" s="39">
        <v>800000</v>
      </c>
      <c r="P21" s="39"/>
      <c r="Q21" s="39"/>
    </row>
    <row r="22" spans="1:17" ht="12.75">
      <c r="A22" s="31"/>
      <c r="B22" s="32"/>
      <c r="C22" s="32"/>
      <c r="D22" s="33"/>
      <c r="E22" s="34"/>
      <c r="F22" s="33"/>
      <c r="G22" s="33"/>
      <c r="H22" s="37"/>
      <c r="I22" s="37"/>
      <c r="J22" s="38" t="s">
        <v>19</v>
      </c>
      <c r="K22" s="43"/>
      <c r="L22" s="44"/>
      <c r="M22" s="43"/>
      <c r="N22" s="39"/>
      <c r="O22" s="39"/>
      <c r="P22" s="39"/>
      <c r="Q22" s="39"/>
    </row>
    <row r="23" spans="1:17" ht="12.75" customHeight="1">
      <c r="A23" s="31"/>
      <c r="B23" s="32"/>
      <c r="C23" s="32">
        <v>80110</v>
      </c>
      <c r="D23" s="33"/>
      <c r="E23" s="34" t="s">
        <v>29</v>
      </c>
      <c r="F23" s="33">
        <v>2008</v>
      </c>
      <c r="G23" s="33">
        <v>2012</v>
      </c>
      <c r="H23" s="37">
        <f>I23+120024+44000</f>
        <v>1464024</v>
      </c>
      <c r="I23" s="37">
        <f>P25</f>
        <v>1300000</v>
      </c>
      <c r="J23" s="38" t="s">
        <v>16</v>
      </c>
      <c r="K23" s="45"/>
      <c r="L23" s="43">
        <f>L24+L25</f>
        <v>1300000</v>
      </c>
      <c r="M23" s="43"/>
      <c r="N23" s="39"/>
      <c r="O23" s="39"/>
      <c r="P23" s="39">
        <f>SUM(P24:P26)</f>
        <v>1300000</v>
      </c>
      <c r="Q23" s="39"/>
    </row>
    <row r="24" spans="1:17" ht="12.75">
      <c r="A24" s="31"/>
      <c r="B24" s="32"/>
      <c r="C24" s="32"/>
      <c r="D24" s="33"/>
      <c r="E24" s="34"/>
      <c r="F24" s="33"/>
      <c r="G24" s="33"/>
      <c r="H24" s="37"/>
      <c r="I24" s="37"/>
      <c r="J24" s="41" t="s">
        <v>17</v>
      </c>
      <c r="K24" s="45"/>
      <c r="L24" s="43"/>
      <c r="M24" s="43"/>
      <c r="N24" s="39"/>
      <c r="O24" s="39"/>
      <c r="P24" s="39"/>
      <c r="Q24" s="39"/>
    </row>
    <row r="25" spans="1:17" ht="12.75">
      <c r="A25" s="31"/>
      <c r="B25" s="32"/>
      <c r="C25" s="32"/>
      <c r="D25" s="33"/>
      <c r="E25" s="34"/>
      <c r="F25" s="33"/>
      <c r="G25" s="33"/>
      <c r="H25" s="37"/>
      <c r="I25" s="37"/>
      <c r="J25" s="38" t="s">
        <v>18</v>
      </c>
      <c r="K25" s="45"/>
      <c r="L25" s="43">
        <v>1300000</v>
      </c>
      <c r="M25" s="43"/>
      <c r="N25" s="39"/>
      <c r="O25" s="39"/>
      <c r="P25" s="39">
        <v>1300000</v>
      </c>
      <c r="Q25" s="39"/>
    </row>
    <row r="26" spans="1:17" ht="12.75">
      <c r="A26" s="31"/>
      <c r="B26" s="32"/>
      <c r="C26" s="32"/>
      <c r="D26" s="33"/>
      <c r="E26" s="34"/>
      <c r="F26" s="33"/>
      <c r="G26" s="33"/>
      <c r="H26" s="37"/>
      <c r="I26" s="37"/>
      <c r="J26" s="38" t="s">
        <v>19</v>
      </c>
      <c r="K26" s="39"/>
      <c r="L26" s="39"/>
      <c r="M26" s="39"/>
      <c r="N26" s="39"/>
      <c r="O26" s="39"/>
      <c r="P26" s="39"/>
      <c r="Q26" s="39"/>
    </row>
    <row r="27" spans="1:256" ht="12.75" customHeight="1">
      <c r="A27" s="30" t="s">
        <v>30</v>
      </c>
      <c r="B27" s="20">
        <v>900</v>
      </c>
      <c r="C27" s="20">
        <v>90001</v>
      </c>
      <c r="D27" s="21" t="s">
        <v>26</v>
      </c>
      <c r="E27" s="22" t="s">
        <v>31</v>
      </c>
      <c r="F27" s="23">
        <v>2009</v>
      </c>
      <c r="G27" s="23">
        <v>2013</v>
      </c>
      <c r="H27" s="24">
        <f>I27+2089000</f>
        <v>63151000</v>
      </c>
      <c r="I27" s="24">
        <f>K27</f>
        <v>61062000</v>
      </c>
      <c r="J27" s="25" t="s">
        <v>16</v>
      </c>
      <c r="K27" s="46">
        <f>SUM(N27:Q27)</f>
        <v>61062000</v>
      </c>
      <c r="L27" s="26"/>
      <c r="M27" s="26"/>
      <c r="N27" s="47">
        <v>8850000</v>
      </c>
      <c r="O27" s="47">
        <v>39510000</v>
      </c>
      <c r="P27" s="47">
        <v>6809000</v>
      </c>
      <c r="Q27" s="47">
        <v>5893000</v>
      </c>
      <c r="IV27" s="48"/>
    </row>
    <row r="28" spans="1:256" ht="12.75">
      <c r="A28" s="30"/>
      <c r="B28" s="20"/>
      <c r="C28" s="20"/>
      <c r="D28" s="21"/>
      <c r="E28" s="22"/>
      <c r="F28" s="23"/>
      <c r="G28" s="23"/>
      <c r="H28" s="24"/>
      <c r="I28" s="24"/>
      <c r="J28" s="28" t="s">
        <v>17</v>
      </c>
      <c r="K28" s="26">
        <f>SUM(N28:Q28)</f>
        <v>30505000</v>
      </c>
      <c r="L28" s="26"/>
      <c r="M28" s="26"/>
      <c r="N28" s="49">
        <f>3023000+748000</f>
        <v>3771000</v>
      </c>
      <c r="O28" s="49">
        <f>20217000+500000</f>
        <v>20717000</v>
      </c>
      <c r="P28" s="49">
        <v>3452000</v>
      </c>
      <c r="Q28" s="49">
        <v>2565000</v>
      </c>
      <c r="IV28" s="48"/>
    </row>
    <row r="29" spans="1:256" ht="12.75">
      <c r="A29" s="30"/>
      <c r="B29" s="20"/>
      <c r="C29" s="20"/>
      <c r="D29" s="21"/>
      <c r="E29" s="22"/>
      <c r="F29" s="23"/>
      <c r="G29" s="23"/>
      <c r="H29" s="24"/>
      <c r="I29" s="24"/>
      <c r="J29" s="25" t="s">
        <v>18</v>
      </c>
      <c r="K29" s="26">
        <f>SUM(N29:Q29)</f>
        <v>0</v>
      </c>
      <c r="L29" s="46"/>
      <c r="M29" s="46"/>
      <c r="N29" s="47"/>
      <c r="O29" s="47"/>
      <c r="P29" s="47"/>
      <c r="Q29" s="47"/>
      <c r="IV29" s="48"/>
    </row>
    <row r="30" spans="1:256" ht="12.75">
      <c r="A30" s="30"/>
      <c r="B30" s="20"/>
      <c r="C30" s="20"/>
      <c r="D30" s="21"/>
      <c r="E30" s="22"/>
      <c r="F30" s="23"/>
      <c r="G30" s="23"/>
      <c r="H30" s="24"/>
      <c r="I30" s="24"/>
      <c r="J30" s="25" t="s">
        <v>19</v>
      </c>
      <c r="K30" s="26">
        <f>SUM(N30:Q30)</f>
        <v>30557000</v>
      </c>
      <c r="L30" s="26"/>
      <c r="M30" s="26"/>
      <c r="N30" s="49">
        <v>5079000</v>
      </c>
      <c r="O30" s="49">
        <v>18793000</v>
      </c>
      <c r="P30" s="49">
        <v>3357000</v>
      </c>
      <c r="Q30" s="49">
        <v>3328000</v>
      </c>
      <c r="IV30" s="48"/>
    </row>
    <row r="31" spans="1:256" ht="12.75" customHeight="1">
      <c r="A31" s="31" t="s">
        <v>32</v>
      </c>
      <c r="B31" s="32">
        <v>900</v>
      </c>
      <c r="C31" s="32">
        <v>90004</v>
      </c>
      <c r="D31" s="50" t="s">
        <v>14</v>
      </c>
      <c r="E31" s="51" t="s">
        <v>33</v>
      </c>
      <c r="F31" s="35">
        <v>2009</v>
      </c>
      <c r="G31" s="35">
        <v>2012</v>
      </c>
      <c r="H31" s="37">
        <f>I31+50000</f>
        <v>1600000</v>
      </c>
      <c r="I31" s="36">
        <f>K33+N33+O33</f>
        <v>1550000</v>
      </c>
      <c r="J31" s="38" t="s">
        <v>16</v>
      </c>
      <c r="K31" s="44">
        <f>K33</f>
        <v>250000</v>
      </c>
      <c r="L31" s="44">
        <f>L33</f>
        <v>700000</v>
      </c>
      <c r="M31" s="44">
        <f>M33</f>
        <v>600000</v>
      </c>
      <c r="N31" s="44">
        <f>N33</f>
        <v>700000</v>
      </c>
      <c r="O31" s="44">
        <f>O33</f>
        <v>600000</v>
      </c>
      <c r="P31" s="49"/>
      <c r="Q31" s="49"/>
      <c r="IV31" s="48"/>
    </row>
    <row r="32" spans="1:256" ht="12.75">
      <c r="A32" s="31"/>
      <c r="B32" s="32"/>
      <c r="C32" s="32"/>
      <c r="D32" s="50"/>
      <c r="E32" s="51"/>
      <c r="F32" s="35"/>
      <c r="G32" s="35"/>
      <c r="H32" s="37"/>
      <c r="I32" s="36"/>
      <c r="J32" s="41" t="s">
        <v>17</v>
      </c>
      <c r="K32" s="44"/>
      <c r="L32" s="44"/>
      <c r="M32" s="44"/>
      <c r="N32" s="44"/>
      <c r="O32" s="49"/>
      <c r="P32" s="49"/>
      <c r="Q32" s="49"/>
      <c r="IV32" s="48"/>
    </row>
    <row r="33" spans="1:256" ht="12.75">
      <c r="A33" s="31"/>
      <c r="B33" s="32"/>
      <c r="C33" s="32"/>
      <c r="D33" s="50"/>
      <c r="E33" s="51"/>
      <c r="F33" s="35"/>
      <c r="G33" s="35"/>
      <c r="H33" s="37"/>
      <c r="I33" s="36"/>
      <c r="J33" s="38" t="s">
        <v>18</v>
      </c>
      <c r="K33" s="44">
        <v>250000</v>
      </c>
      <c r="L33" s="44">
        <v>700000</v>
      </c>
      <c r="M33" s="44">
        <v>600000</v>
      </c>
      <c r="N33" s="44">
        <v>700000</v>
      </c>
      <c r="O33" s="42">
        <v>600000</v>
      </c>
      <c r="P33" s="49"/>
      <c r="Q33" s="49"/>
      <c r="IV33" s="48"/>
    </row>
    <row r="34" spans="1:256" ht="12.75">
      <c r="A34" s="31"/>
      <c r="B34" s="32"/>
      <c r="C34" s="32"/>
      <c r="D34" s="50"/>
      <c r="E34" s="51"/>
      <c r="F34" s="35"/>
      <c r="G34" s="35"/>
      <c r="H34" s="37"/>
      <c r="I34" s="36"/>
      <c r="J34" s="38" t="s">
        <v>19</v>
      </c>
      <c r="K34" s="44"/>
      <c r="L34" s="44"/>
      <c r="M34" s="44"/>
      <c r="N34" s="44"/>
      <c r="O34" s="49"/>
      <c r="P34" s="49"/>
      <c r="Q34" s="49"/>
      <c r="IV34" s="48"/>
    </row>
    <row r="35" spans="1:17" ht="12.75" customHeight="1">
      <c r="A35" s="52" t="s">
        <v>34</v>
      </c>
      <c r="B35" s="53">
        <v>921</v>
      </c>
      <c r="C35" s="53">
        <v>92109</v>
      </c>
      <c r="D35" s="54" t="s">
        <v>14</v>
      </c>
      <c r="E35" s="55" t="s">
        <v>35</v>
      </c>
      <c r="F35" s="56">
        <v>2010</v>
      </c>
      <c r="G35" s="56">
        <v>2011</v>
      </c>
      <c r="H35" s="57">
        <f>K35</f>
        <v>730000</v>
      </c>
      <c r="I35" s="57">
        <v>666000</v>
      </c>
      <c r="J35" s="58" t="s">
        <v>16</v>
      </c>
      <c r="K35" s="26">
        <f>SUM(K36:K38)</f>
        <v>730000</v>
      </c>
      <c r="L35" s="26">
        <f>SUM(L36:L38)</f>
        <v>0</v>
      </c>
      <c r="M35" s="26">
        <f>SUM(M36:M38)</f>
        <v>0</v>
      </c>
      <c r="N35" s="26">
        <f>SUM(N36:N38)</f>
        <v>30000</v>
      </c>
      <c r="O35" s="26">
        <f>SUM(O36:O38)</f>
        <v>700000</v>
      </c>
      <c r="P35" s="26">
        <f>SUM(P36:P38)</f>
        <v>0</v>
      </c>
      <c r="Q35" s="59"/>
    </row>
    <row r="36" spans="1:17" ht="12.75">
      <c r="A36" s="52"/>
      <c r="B36" s="53"/>
      <c r="C36" s="53"/>
      <c r="D36" s="54"/>
      <c r="E36" s="55"/>
      <c r="F36" s="56"/>
      <c r="G36" s="56"/>
      <c r="H36" s="57"/>
      <c r="I36" s="57"/>
      <c r="J36" s="60" t="s">
        <v>17</v>
      </c>
      <c r="K36" s="59">
        <f>SUM(N36:Q36)</f>
        <v>500000</v>
      </c>
      <c r="L36" s="59"/>
      <c r="M36" s="59"/>
      <c r="N36" s="59"/>
      <c r="O36" s="59">
        <v>500000</v>
      </c>
      <c r="P36" s="59"/>
      <c r="Q36" s="59"/>
    </row>
    <row r="37" spans="1:17" ht="12.75">
      <c r="A37" s="52"/>
      <c r="B37" s="53"/>
      <c r="C37" s="53"/>
      <c r="D37" s="54"/>
      <c r="E37" s="55"/>
      <c r="F37" s="56"/>
      <c r="G37" s="56"/>
      <c r="H37" s="57"/>
      <c r="I37" s="57"/>
      <c r="J37" s="58" t="s">
        <v>18</v>
      </c>
      <c r="K37" s="59">
        <f>SUM(N37:Q37)</f>
        <v>230000</v>
      </c>
      <c r="L37" s="59"/>
      <c r="M37" s="59"/>
      <c r="N37" s="59">
        <v>30000</v>
      </c>
      <c r="O37" s="61">
        <v>200000</v>
      </c>
      <c r="P37" s="59"/>
      <c r="Q37" s="59"/>
    </row>
    <row r="38" spans="1:17" ht="12.75">
      <c r="A38" s="52"/>
      <c r="B38" s="53"/>
      <c r="C38" s="53"/>
      <c r="D38" s="54"/>
      <c r="E38" s="55"/>
      <c r="F38" s="56"/>
      <c r="G38" s="56"/>
      <c r="H38" s="57"/>
      <c r="I38" s="57"/>
      <c r="J38" s="58" t="s">
        <v>19</v>
      </c>
      <c r="K38" s="59"/>
      <c r="L38" s="59"/>
      <c r="M38" s="59"/>
      <c r="N38" s="59"/>
      <c r="O38" s="59"/>
      <c r="P38" s="59"/>
      <c r="Q38" s="59"/>
    </row>
    <row r="39" spans="1:17" ht="12.75" customHeight="1">
      <c r="A39" s="30" t="s">
        <v>36</v>
      </c>
      <c r="B39" s="20">
        <v>921</v>
      </c>
      <c r="C39" s="20">
        <v>92113</v>
      </c>
      <c r="D39" s="21" t="s">
        <v>37</v>
      </c>
      <c r="E39" s="22" t="s">
        <v>38</v>
      </c>
      <c r="F39" s="23">
        <v>2009</v>
      </c>
      <c r="G39" s="23">
        <v>2010</v>
      </c>
      <c r="H39" s="24">
        <v>10643627</v>
      </c>
      <c r="I39" s="24">
        <v>9455176</v>
      </c>
      <c r="J39" s="25" t="s">
        <v>16</v>
      </c>
      <c r="K39" s="24">
        <f>K41+K40</f>
        <v>9455176</v>
      </c>
      <c r="L39" s="26"/>
      <c r="M39" s="26">
        <v>25000</v>
      </c>
      <c r="N39" s="26">
        <f>N40+N41</f>
        <v>50000</v>
      </c>
      <c r="O39" s="26">
        <f>O40+O42</f>
        <v>10300219</v>
      </c>
      <c r="P39" s="26"/>
      <c r="Q39" s="26"/>
    </row>
    <row r="40" spans="1:17" ht="12.75">
      <c r="A40" s="30"/>
      <c r="B40" s="20"/>
      <c r="C40" s="20"/>
      <c r="D40" s="21"/>
      <c r="E40" s="22"/>
      <c r="F40" s="23"/>
      <c r="G40" s="23"/>
      <c r="H40" s="24"/>
      <c r="I40" s="24"/>
      <c r="J40" s="28" t="s">
        <v>17</v>
      </c>
      <c r="K40" s="26">
        <f>O40</f>
        <v>8036900</v>
      </c>
      <c r="L40" s="26"/>
      <c r="M40" s="26"/>
      <c r="N40" s="26"/>
      <c r="O40" s="26">
        <v>8036900</v>
      </c>
      <c r="P40" s="26"/>
      <c r="Q40" s="26"/>
    </row>
    <row r="41" spans="1:17" ht="20.25" customHeight="1">
      <c r="A41" s="30"/>
      <c r="B41" s="20"/>
      <c r="C41" s="20"/>
      <c r="D41" s="21"/>
      <c r="E41" s="22"/>
      <c r="F41" s="23"/>
      <c r="G41" s="23"/>
      <c r="H41" s="24"/>
      <c r="I41" s="24"/>
      <c r="J41" s="25" t="s">
        <v>18</v>
      </c>
      <c r="K41" s="26">
        <v>1418276</v>
      </c>
      <c r="L41" s="26"/>
      <c r="M41" s="26" t="e">
        <f>#REF!</f>
        <v>#REF!</v>
      </c>
      <c r="N41" s="26">
        <v>50000</v>
      </c>
      <c r="O41"/>
      <c r="P41" s="26"/>
      <c r="Q41" s="26"/>
    </row>
    <row r="42" spans="1:17" ht="12.75">
      <c r="A42" s="30"/>
      <c r="B42" s="20"/>
      <c r="C42" s="20"/>
      <c r="D42" s="21"/>
      <c r="E42" s="22"/>
      <c r="F42" s="23"/>
      <c r="G42" s="23"/>
      <c r="H42" s="24"/>
      <c r="I42" s="24"/>
      <c r="J42" s="25" t="s">
        <v>19</v>
      </c>
      <c r="K42" s="26">
        <f>SUM(N42:Q42)</f>
        <v>2263319</v>
      </c>
      <c r="L42" s="26"/>
      <c r="M42" s="26"/>
      <c r="N42" s="26"/>
      <c r="O42" s="26">
        <v>2263319</v>
      </c>
      <c r="P42" s="26"/>
      <c r="Q42" s="26"/>
    </row>
    <row r="43" spans="1:256" s="63" customFormat="1" ht="12.75" customHeight="1">
      <c r="A43" s="30" t="s">
        <v>39</v>
      </c>
      <c r="B43" s="20">
        <v>926</v>
      </c>
      <c r="C43" s="20">
        <v>92601</v>
      </c>
      <c r="D43" s="21" t="s">
        <v>40</v>
      </c>
      <c r="E43" s="22" t="s">
        <v>41</v>
      </c>
      <c r="F43" s="23">
        <v>2009</v>
      </c>
      <c r="G43" s="23">
        <v>2012</v>
      </c>
      <c r="H43" s="24">
        <v>8725000</v>
      </c>
      <c r="I43" s="24">
        <v>4000000</v>
      </c>
      <c r="J43" s="25" t="s">
        <v>16</v>
      </c>
      <c r="K43" s="46">
        <f>SUM(N43:Q43)</f>
        <v>8710000</v>
      </c>
      <c r="L43" s="26"/>
      <c r="M43" s="26"/>
      <c r="N43" s="26">
        <f>N44+N45</f>
        <v>500000</v>
      </c>
      <c r="O43" s="26">
        <f>O44+O45</f>
        <v>6310000</v>
      </c>
      <c r="P43" s="26">
        <f>P44+P45</f>
        <v>1900000</v>
      </c>
      <c r="Q43" s="26"/>
      <c r="R43" s="62"/>
      <c r="IV43" s="64"/>
    </row>
    <row r="44" spans="1:256" s="63" customFormat="1" ht="12.75">
      <c r="A44" s="30"/>
      <c r="B44" s="20"/>
      <c r="C44" s="20"/>
      <c r="D44" s="21"/>
      <c r="E44" s="22"/>
      <c r="F44" s="23"/>
      <c r="G44" s="23"/>
      <c r="H44" s="24"/>
      <c r="I44" s="24"/>
      <c r="J44" s="25" t="s">
        <v>17</v>
      </c>
      <c r="K44" s="46">
        <f>SUM(N44:Q44)</f>
        <v>2000000</v>
      </c>
      <c r="L44" s="26"/>
      <c r="M44" s="26"/>
      <c r="N44" s="26"/>
      <c r="O44" s="26">
        <v>2000000</v>
      </c>
      <c r="P44" s="26"/>
      <c r="Q44" s="26"/>
      <c r="R44" s="62"/>
      <c r="IV44" s="64"/>
    </row>
    <row r="45" spans="1:256" s="63" customFormat="1" ht="12.75">
      <c r="A45" s="30"/>
      <c r="B45" s="20"/>
      <c r="C45" s="20"/>
      <c r="D45" s="21"/>
      <c r="E45" s="22"/>
      <c r="F45" s="23"/>
      <c r="G45" s="23"/>
      <c r="H45" s="24"/>
      <c r="I45" s="24"/>
      <c r="J45" s="25" t="s">
        <v>18</v>
      </c>
      <c r="K45" s="26">
        <f>SUM(N45:Q45)</f>
        <v>6710000</v>
      </c>
      <c r="L45" s="46"/>
      <c r="M45" s="46"/>
      <c r="N45" s="65">
        <v>500000</v>
      </c>
      <c r="O45" s="29">
        <f>4310000</f>
        <v>4310000</v>
      </c>
      <c r="P45" s="46">
        <v>1900000</v>
      </c>
      <c r="Q45" s="46"/>
      <c r="R45" s="62"/>
      <c r="IV45" s="64"/>
    </row>
    <row r="46" spans="1:256" s="63" customFormat="1" ht="29.25" customHeight="1">
      <c r="A46" s="30"/>
      <c r="B46" s="20"/>
      <c r="C46" s="20"/>
      <c r="D46" s="21"/>
      <c r="E46" s="22"/>
      <c r="F46" s="23"/>
      <c r="G46" s="23"/>
      <c r="H46" s="24"/>
      <c r="I46" s="24"/>
      <c r="J46" s="25" t="s">
        <v>19</v>
      </c>
      <c r="K46" s="26"/>
      <c r="L46" s="26"/>
      <c r="M46" s="26"/>
      <c r="N46" s="26"/>
      <c r="O46" s="26"/>
      <c r="P46" s="26"/>
      <c r="Q46" s="26"/>
      <c r="R46" s="62"/>
      <c r="IV46" s="64"/>
    </row>
    <row r="47" spans="4:256" s="5" customFormat="1" ht="12.75" customHeight="1">
      <c r="D47" s="66"/>
      <c r="E47" s="66"/>
      <c r="F47" s="67"/>
      <c r="G47" s="67"/>
      <c r="H47" s="68"/>
      <c r="I47" s="68"/>
      <c r="J47" s="69"/>
      <c r="K47" s="70"/>
      <c r="L47" s="70"/>
      <c r="M47" s="70"/>
      <c r="N47" s="70"/>
      <c r="O47" s="70"/>
      <c r="P47" s="70"/>
      <c r="Q47" s="70"/>
      <c r="R47" s="9"/>
      <c r="IV47"/>
    </row>
    <row r="48" spans="4:256" s="5" customFormat="1" ht="12.75">
      <c r="D48" s="71"/>
      <c r="E48" s="71"/>
      <c r="F48" s="71"/>
      <c r="G48" s="71"/>
      <c r="H48" s="72"/>
      <c r="I48" s="72"/>
      <c r="J48" s="73"/>
      <c r="K48" s="74"/>
      <c r="L48" s="74"/>
      <c r="M48" s="74"/>
      <c r="N48" s="74"/>
      <c r="O48" s="74"/>
      <c r="P48" s="74"/>
      <c r="Q48" s="74"/>
      <c r="R48" s="9"/>
      <c r="IV48"/>
    </row>
    <row r="49" spans="4:256" s="5" customFormat="1" ht="12.75">
      <c r="D49" s="71"/>
      <c r="E49" s="71"/>
      <c r="F49" s="71"/>
      <c r="G49" s="71"/>
      <c r="H49" s="72"/>
      <c r="I49" s="72"/>
      <c r="J49" s="73"/>
      <c r="K49" s="74"/>
      <c r="L49" s="74"/>
      <c r="M49" s="74"/>
      <c r="N49" s="74"/>
      <c r="O49" s="74"/>
      <c r="P49" s="74"/>
      <c r="Q49" s="74"/>
      <c r="R49" s="9"/>
      <c r="IV49"/>
    </row>
    <row r="50" spans="4:256" s="5" customFormat="1" ht="12.75">
      <c r="D50" s="71"/>
      <c r="E50" s="71"/>
      <c r="F50" s="71"/>
      <c r="G50" s="71"/>
      <c r="H50" s="72"/>
      <c r="I50" s="72"/>
      <c r="J50" s="73"/>
      <c r="K50" s="74"/>
      <c r="L50" s="74"/>
      <c r="M50" s="74"/>
      <c r="N50" s="74"/>
      <c r="O50" s="74"/>
      <c r="P50" s="74"/>
      <c r="Q50" s="74"/>
      <c r="R50" s="9"/>
      <c r="IV50"/>
    </row>
    <row r="51" spans="1:5" ht="12.75">
      <c r="A51" s="5"/>
      <c r="B51" s="5"/>
      <c r="C51" s="5"/>
      <c r="E51" s="75"/>
    </row>
    <row r="52" spans="1:3" ht="12.75">
      <c r="A52" s="5"/>
      <c r="B52" s="5"/>
      <c r="C52" s="5"/>
    </row>
    <row r="53" spans="1:5" ht="12.75">
      <c r="A53" s="5"/>
      <c r="B53" s="5"/>
      <c r="C53" s="5"/>
      <c r="E53" s="76"/>
    </row>
    <row r="54" spans="1:17" ht="12.75">
      <c r="A54" s="5"/>
      <c r="B54" s="5"/>
      <c r="C54" s="5"/>
      <c r="E54" s="13"/>
      <c r="F54" s="13"/>
      <c r="G54" s="13"/>
      <c r="K54" s="6"/>
      <c r="L54" s="6"/>
      <c r="M54" s="6"/>
      <c r="N54" s="6"/>
      <c r="O54" s="6"/>
      <c r="P54" s="6"/>
      <c r="Q54" s="6"/>
    </row>
    <row r="55" spans="1:17" ht="12.75">
      <c r="A55" s="5"/>
      <c r="B55" s="5"/>
      <c r="C55" s="5"/>
      <c r="K55" s="6"/>
      <c r="L55" s="6"/>
      <c r="M55" s="6"/>
      <c r="N55" s="6"/>
      <c r="O55" s="6"/>
      <c r="P55" s="6"/>
      <c r="Q55" s="6"/>
    </row>
    <row r="56" spans="1:3" ht="12.75">
      <c r="A56" s="5"/>
      <c r="B56" s="5"/>
      <c r="C56" s="5"/>
    </row>
    <row r="57" spans="1:5" ht="12.75" customHeight="1">
      <c r="A57" s="5"/>
      <c r="B57" s="5"/>
      <c r="C57" s="5"/>
      <c r="E57" s="5"/>
    </row>
    <row r="58" spans="1:17" ht="12.75">
      <c r="A58" s="5"/>
      <c r="B58" s="5"/>
      <c r="C58" s="5"/>
      <c r="E58" s="77"/>
      <c r="F58" s="27"/>
      <c r="G58" s="27"/>
      <c r="H58" s="78"/>
      <c r="I58" s="78"/>
      <c r="J58" s="79"/>
      <c r="K58" s="80"/>
      <c r="L58" s="80"/>
      <c r="M58" s="80"/>
      <c r="N58" s="80"/>
      <c r="O58" s="80"/>
      <c r="P58" s="80"/>
      <c r="Q58" s="80"/>
    </row>
    <row r="59" spans="1:17" ht="12.75">
      <c r="A59" s="5"/>
      <c r="B59" s="5"/>
      <c r="C59" s="5"/>
      <c r="E59" s="81"/>
      <c r="F59" s="27"/>
      <c r="G59" s="27"/>
      <c r="H59" s="78"/>
      <c r="I59" s="78"/>
      <c r="J59" s="79"/>
      <c r="K59" s="80"/>
      <c r="L59" s="80"/>
      <c r="M59" s="80"/>
      <c r="N59" s="80"/>
      <c r="O59" s="80"/>
      <c r="P59" s="80"/>
      <c r="Q59" s="80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10" ht="12.75">
      <c r="A62" s="5"/>
      <c r="B62" s="5"/>
      <c r="C62" s="5"/>
      <c r="J62" s="82"/>
    </row>
    <row r="63" spans="1:10" ht="12.75">
      <c r="A63" s="5"/>
      <c r="B63" s="5"/>
      <c r="C63" s="5"/>
      <c r="J63" s="82"/>
    </row>
    <row r="64" spans="1:10" ht="12.75">
      <c r="A64" s="5"/>
      <c r="B64" s="5"/>
      <c r="C64" s="5"/>
      <c r="J64" s="82"/>
    </row>
    <row r="65" spans="1:10" ht="12.75">
      <c r="A65" s="5"/>
      <c r="B65" s="5"/>
      <c r="C65" s="5"/>
      <c r="J65" s="82"/>
    </row>
    <row r="66" spans="1:10" ht="12.75">
      <c r="A66" s="5"/>
      <c r="B66" s="5"/>
      <c r="C66" s="5"/>
      <c r="J66" s="82"/>
    </row>
    <row r="67" spans="1:10" ht="12.75">
      <c r="A67" s="5"/>
      <c r="B67" s="5"/>
      <c r="C67" s="5"/>
      <c r="J67" s="82"/>
    </row>
    <row r="68" spans="1:10" ht="12.75">
      <c r="A68" s="5"/>
      <c r="B68" s="5"/>
      <c r="C68" s="5"/>
      <c r="J68" s="82"/>
    </row>
    <row r="69" spans="1:3" ht="12.75">
      <c r="A69" s="5"/>
      <c r="B69" s="5"/>
      <c r="C69" s="5"/>
    </row>
    <row r="70" spans="1:10" ht="12.75">
      <c r="A70" s="5"/>
      <c r="B70" s="5"/>
      <c r="C70" s="5"/>
      <c r="J70" s="82"/>
    </row>
    <row r="71" spans="1:10" ht="12.75">
      <c r="A71" s="5"/>
      <c r="B71" s="5"/>
      <c r="C71" s="5"/>
      <c r="J71" s="82"/>
    </row>
    <row r="72" spans="1:10" ht="12.75">
      <c r="A72" s="5"/>
      <c r="B72" s="5"/>
      <c r="C72" s="5"/>
      <c r="J72" s="82"/>
    </row>
    <row r="73" spans="1:10" ht="12.75">
      <c r="A73" s="5"/>
      <c r="B73" s="5"/>
      <c r="C73" s="5"/>
      <c r="J73" s="82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</sheetData>
  <mergeCells count="100">
    <mergeCell ref="A1:Q1"/>
    <mergeCell ref="A2:Q2"/>
    <mergeCell ref="A4:A5"/>
    <mergeCell ref="B4:B5"/>
    <mergeCell ref="C4:C5"/>
    <mergeCell ref="D4:D5"/>
    <mergeCell ref="E4:E5"/>
    <mergeCell ref="F4:G5"/>
    <mergeCell ref="H4:H5"/>
    <mergeCell ref="I4:I5"/>
    <mergeCell ref="J4:K5"/>
    <mergeCell ref="L4:L5"/>
    <mergeCell ref="M4:Q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A14:A17"/>
    <mergeCell ref="B14:B17"/>
    <mergeCell ref="C14:C17"/>
    <mergeCell ref="D14:D17"/>
    <mergeCell ref="E14:E17"/>
    <mergeCell ref="F14:F17"/>
    <mergeCell ref="G14:G17"/>
    <mergeCell ref="A18:A26"/>
    <mergeCell ref="B18:B26"/>
    <mergeCell ref="D18:D26"/>
    <mergeCell ref="C19:C22"/>
    <mergeCell ref="E19:E22"/>
    <mergeCell ref="F19:F22"/>
    <mergeCell ref="G19:G22"/>
    <mergeCell ref="H19:H22"/>
    <mergeCell ref="I19:I22"/>
    <mergeCell ref="C23:C26"/>
    <mergeCell ref="E23:E26"/>
    <mergeCell ref="F23:F26"/>
    <mergeCell ref="G23:G26"/>
    <mergeCell ref="H23:H26"/>
    <mergeCell ref="I23:I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F47:G47"/>
    <mergeCell ref="E57:F57"/>
  </mergeCells>
  <printOptions horizontalCentered="1"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 scale="67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9"/>
  <sheetViews>
    <sheetView view="pageBreakPreview" zoomScaleSheetLayoutView="100" workbookViewId="0" topLeftCell="F1">
      <selection activeCell="A1" sqref="A1"/>
    </sheetView>
  </sheetViews>
  <sheetFormatPr defaultColWidth="9.140625" defaultRowHeight="12.75"/>
  <cols>
    <col min="1" max="1" width="3.421875" style="83" customWidth="1"/>
    <col min="2" max="2" width="5.28125" style="2" customWidth="1"/>
    <col min="3" max="3" width="6.57421875" style="2" customWidth="1"/>
    <col min="4" max="4" width="0" style="2" hidden="1" customWidth="1"/>
    <col min="5" max="5" width="48.57421875" style="3" customWidth="1"/>
    <col min="6" max="6" width="20.140625" style="84" customWidth="1"/>
    <col min="7" max="7" width="9.8515625" style="5" customWidth="1"/>
    <col min="8" max="8" width="10.00390625" style="5" customWidth="1"/>
    <col min="9" max="9" width="16.140625" style="9" customWidth="1"/>
    <col min="10" max="10" width="24.00390625" style="85" customWidth="1"/>
    <col min="11" max="11" width="14.28125" style="86" customWidth="1"/>
    <col min="12" max="12" width="12.28125" style="86" customWidth="1"/>
    <col min="13" max="13" width="11.57421875" style="86" customWidth="1"/>
    <col min="14" max="14" width="10.28125" style="86" customWidth="1"/>
    <col min="15" max="15" width="15.7109375" style="5" customWidth="1"/>
    <col min="16" max="16384" width="9.140625" style="5" customWidth="1"/>
  </cols>
  <sheetData>
    <row r="1" spans="1:26" s="11" customFormat="1" ht="12.7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/>
      <c r="P1"/>
      <c r="Q1"/>
      <c r="R1" s="5"/>
      <c r="S1" s="5"/>
      <c r="T1" s="5"/>
      <c r="U1" s="5"/>
      <c r="V1" s="5"/>
      <c r="W1" s="5"/>
      <c r="X1" s="5"/>
      <c r="Y1" s="5"/>
      <c r="Z1" s="5"/>
    </row>
    <row r="2" spans="1:14" ht="12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28.5" customHeight="1">
      <c r="A5" s="88" t="s">
        <v>2</v>
      </c>
      <c r="B5" s="15" t="s">
        <v>3</v>
      </c>
      <c r="C5" s="15" t="s">
        <v>4</v>
      </c>
      <c r="D5" s="15" t="s">
        <v>44</v>
      </c>
      <c r="E5" s="16" t="s">
        <v>45</v>
      </c>
      <c r="F5" s="16" t="s">
        <v>46</v>
      </c>
      <c r="G5" s="16" t="s">
        <v>47</v>
      </c>
      <c r="H5" s="16"/>
      <c r="I5" s="18" t="s">
        <v>48</v>
      </c>
      <c r="J5" s="18" t="s">
        <v>49</v>
      </c>
      <c r="K5" s="18" t="s">
        <v>50</v>
      </c>
      <c r="L5" s="18"/>
      <c r="M5" s="18"/>
      <c r="N5" s="18"/>
    </row>
    <row r="6" spans="1:14" ht="23.25">
      <c r="A6" s="88"/>
      <c r="B6" s="15"/>
      <c r="C6" s="15"/>
      <c r="D6" s="15"/>
      <c r="E6" s="16"/>
      <c r="F6" s="16"/>
      <c r="G6" s="16" t="s">
        <v>51</v>
      </c>
      <c r="H6" s="16" t="s">
        <v>52</v>
      </c>
      <c r="I6" s="18"/>
      <c r="J6" s="18"/>
      <c r="K6" s="89">
        <v>2010</v>
      </c>
      <c r="L6" s="89">
        <v>2011</v>
      </c>
      <c r="M6" s="89">
        <v>2012</v>
      </c>
      <c r="N6" s="18" t="s">
        <v>13</v>
      </c>
    </row>
    <row r="7" spans="1:14" ht="12.75">
      <c r="A7" s="90" t="s">
        <v>53</v>
      </c>
      <c r="B7" s="91" t="s">
        <v>54</v>
      </c>
      <c r="C7" s="91" t="s">
        <v>55</v>
      </c>
      <c r="D7" s="91" t="s">
        <v>56</v>
      </c>
      <c r="E7" s="91" t="s">
        <v>56</v>
      </c>
      <c r="F7" s="91" t="s">
        <v>57</v>
      </c>
      <c r="G7" s="91" t="s">
        <v>58</v>
      </c>
      <c r="H7" s="91" t="s">
        <v>59</v>
      </c>
      <c r="I7" s="91" t="s">
        <v>60</v>
      </c>
      <c r="J7" s="92" t="s">
        <v>61</v>
      </c>
      <c r="K7" s="92" t="s">
        <v>62</v>
      </c>
      <c r="L7" s="92" t="s">
        <v>63</v>
      </c>
      <c r="M7" s="92" t="s">
        <v>64</v>
      </c>
      <c r="N7" s="92" t="s">
        <v>65</v>
      </c>
    </row>
    <row r="8" spans="1:15" s="27" customFormat="1" ht="11.25" customHeight="1">
      <c r="A8" s="30" t="s">
        <v>53</v>
      </c>
      <c r="B8" s="20">
        <v>400</v>
      </c>
      <c r="C8" s="20">
        <v>40002</v>
      </c>
      <c r="D8" s="20">
        <v>6050</v>
      </c>
      <c r="E8" s="22" t="s">
        <v>15</v>
      </c>
      <c r="F8" s="23" t="s">
        <v>66</v>
      </c>
      <c r="G8" s="23">
        <v>2009</v>
      </c>
      <c r="H8" s="23">
        <v>2011</v>
      </c>
      <c r="I8" s="29">
        <f>SUM(I9:I11)</f>
        <v>2455000</v>
      </c>
      <c r="J8" s="28" t="s">
        <v>16</v>
      </c>
      <c r="K8" s="29">
        <f>SUM(K9:K11)</f>
        <v>500000</v>
      </c>
      <c r="L8" s="29">
        <f>SUM(L9:L11)</f>
        <v>1950000</v>
      </c>
      <c r="M8" s="29"/>
      <c r="N8" s="29"/>
      <c r="O8" s="93"/>
    </row>
    <row r="9" spans="1:15" s="27" customFormat="1" ht="12">
      <c r="A9" s="30"/>
      <c r="B9" s="20"/>
      <c r="C9" s="20"/>
      <c r="D9" s="20"/>
      <c r="E9" s="22"/>
      <c r="F9" s="23"/>
      <c r="G9" s="23"/>
      <c r="H9" s="23"/>
      <c r="I9" s="94">
        <f>K9+L9+M9+N9</f>
        <v>0</v>
      </c>
      <c r="J9" s="25" t="s">
        <v>67</v>
      </c>
      <c r="K9" s="29"/>
      <c r="L9" s="29"/>
      <c r="M9" s="29"/>
      <c r="N9" s="29"/>
      <c r="O9" s="93"/>
    </row>
    <row r="10" spans="1:15" s="27" customFormat="1" ht="12">
      <c r="A10" s="30"/>
      <c r="B10" s="20"/>
      <c r="C10" s="20"/>
      <c r="D10" s="20"/>
      <c r="E10" s="22"/>
      <c r="F10" s="23"/>
      <c r="G10" s="23"/>
      <c r="H10" s="23"/>
      <c r="I10" s="94">
        <f>K10+L10+M10+N10+5000</f>
        <v>2455000</v>
      </c>
      <c r="J10" s="28" t="s">
        <v>18</v>
      </c>
      <c r="K10" s="29">
        <v>500000</v>
      </c>
      <c r="L10" s="29">
        <v>1950000</v>
      </c>
      <c r="M10" s="29"/>
      <c r="N10" s="29"/>
      <c r="O10" s="93"/>
    </row>
    <row r="11" spans="1:15" s="27" customFormat="1" ht="12">
      <c r="A11" s="30"/>
      <c r="B11" s="20"/>
      <c r="C11" s="20"/>
      <c r="D11" s="20"/>
      <c r="E11" s="22"/>
      <c r="F11" s="23"/>
      <c r="G11" s="23"/>
      <c r="H11" s="23"/>
      <c r="I11" s="94">
        <f>K11+L11+M11+N11</f>
        <v>0</v>
      </c>
      <c r="J11" s="28" t="s">
        <v>19</v>
      </c>
      <c r="K11" s="29"/>
      <c r="L11" s="29"/>
      <c r="M11" s="29"/>
      <c r="N11" s="29"/>
      <c r="O11" s="93"/>
    </row>
    <row r="12" spans="1:15" ht="12.75" customHeight="1">
      <c r="A12" s="30" t="s">
        <v>20</v>
      </c>
      <c r="B12" s="20">
        <v>400</v>
      </c>
      <c r="C12" s="20">
        <v>40002</v>
      </c>
      <c r="D12" s="20">
        <v>6050</v>
      </c>
      <c r="E12" s="95" t="s">
        <v>68</v>
      </c>
      <c r="F12" s="21" t="s">
        <v>69</v>
      </c>
      <c r="G12" s="23">
        <v>2007</v>
      </c>
      <c r="H12" s="23">
        <v>2011</v>
      </c>
      <c r="I12" s="94">
        <f>K12+L12+M12+N12</f>
        <v>166000</v>
      </c>
      <c r="J12" s="28" t="s">
        <v>16</v>
      </c>
      <c r="K12" s="29">
        <f>K14</f>
        <v>83000</v>
      </c>
      <c r="L12" s="29">
        <f>L14</f>
        <v>83000</v>
      </c>
      <c r="M12" s="29">
        <f>M14</f>
        <v>0</v>
      </c>
      <c r="N12" s="29"/>
      <c r="O12" s="93"/>
    </row>
    <row r="13" spans="1:15" ht="12.75">
      <c r="A13" s="30"/>
      <c r="B13" s="20"/>
      <c r="C13" s="20"/>
      <c r="D13" s="20"/>
      <c r="E13" s="95"/>
      <c r="F13" s="21"/>
      <c r="G13" s="23"/>
      <c r="H13" s="23"/>
      <c r="I13" s="94">
        <f>K13+L13+M13+N13</f>
        <v>0</v>
      </c>
      <c r="J13" s="25" t="s">
        <v>67</v>
      </c>
      <c r="K13" s="29"/>
      <c r="L13" s="29"/>
      <c r="M13" s="29"/>
      <c r="N13" s="29"/>
      <c r="O13" s="93"/>
    </row>
    <row r="14" spans="1:15" ht="12.75">
      <c r="A14" s="30"/>
      <c r="B14" s="20"/>
      <c r="C14" s="20"/>
      <c r="D14" s="20"/>
      <c r="E14" s="95"/>
      <c r="F14" s="21"/>
      <c r="G14" s="23"/>
      <c r="H14" s="23"/>
      <c r="I14" s="94">
        <f>K14+L14+M14+N14</f>
        <v>166000</v>
      </c>
      <c r="J14" s="28" t="s">
        <v>18</v>
      </c>
      <c r="K14" s="29">
        <v>83000</v>
      </c>
      <c r="L14" s="29">
        <v>83000</v>
      </c>
      <c r="M14" s="29"/>
      <c r="N14" s="29"/>
      <c r="O14" s="93"/>
    </row>
    <row r="15" spans="1:15" ht="12.75">
      <c r="A15" s="30"/>
      <c r="B15" s="20"/>
      <c r="C15" s="20"/>
      <c r="D15" s="20"/>
      <c r="E15" s="95"/>
      <c r="F15" s="21"/>
      <c r="G15" s="23"/>
      <c r="H15" s="23"/>
      <c r="I15" s="94">
        <f>K15+L15+M15+N15</f>
        <v>0</v>
      </c>
      <c r="J15" s="28" t="s">
        <v>70</v>
      </c>
      <c r="K15" s="29"/>
      <c r="L15" s="29"/>
      <c r="M15" s="29"/>
      <c r="N15" s="29"/>
      <c r="O15" s="93"/>
    </row>
    <row r="16" spans="1:15" s="27" customFormat="1" ht="16.5" customHeight="1">
      <c r="A16" s="30" t="s">
        <v>23</v>
      </c>
      <c r="B16" s="20">
        <v>600</v>
      </c>
      <c r="C16" s="20">
        <v>60016</v>
      </c>
      <c r="D16" s="20">
        <v>6050</v>
      </c>
      <c r="E16" s="22" t="s">
        <v>71</v>
      </c>
      <c r="F16" s="23" t="s">
        <v>66</v>
      </c>
      <c r="G16" s="23">
        <v>2010</v>
      </c>
      <c r="H16" s="23">
        <v>2011</v>
      </c>
      <c r="I16" s="94">
        <f>K16+L16+M16+N16</f>
        <v>5762590</v>
      </c>
      <c r="J16" s="28" t="s">
        <v>16</v>
      </c>
      <c r="K16" s="65">
        <f>K17+K18</f>
        <v>2881295</v>
      </c>
      <c r="L16" s="65">
        <f>L17+L18</f>
        <v>2881295</v>
      </c>
      <c r="M16" s="65"/>
      <c r="N16" s="29"/>
      <c r="O16" s="93"/>
    </row>
    <row r="17" spans="1:15" s="27" customFormat="1" ht="12">
      <c r="A17" s="30"/>
      <c r="B17" s="20"/>
      <c r="C17" s="20"/>
      <c r="D17" s="20"/>
      <c r="E17" s="22"/>
      <c r="F17" s="23"/>
      <c r="G17" s="23"/>
      <c r="H17" s="23"/>
      <c r="I17" s="94">
        <f>K17+L17+M17+N17</f>
        <v>0</v>
      </c>
      <c r="J17" s="25" t="s">
        <v>67</v>
      </c>
      <c r="K17" s="29"/>
      <c r="L17" s="29"/>
      <c r="M17" s="29"/>
      <c r="N17" s="29"/>
      <c r="O17" s="93"/>
    </row>
    <row r="18" spans="1:15" s="27" customFormat="1" ht="12">
      <c r="A18" s="30"/>
      <c r="B18" s="20"/>
      <c r="C18" s="20"/>
      <c r="D18" s="20"/>
      <c r="E18" s="22"/>
      <c r="F18" s="23"/>
      <c r="G18" s="23"/>
      <c r="H18" s="23"/>
      <c r="I18" s="94">
        <f>K18+L18+M18+N18</f>
        <v>5762590</v>
      </c>
      <c r="J18" s="28" t="s">
        <v>18</v>
      </c>
      <c r="K18" s="96">
        <f>5762590/2</f>
        <v>2881295</v>
      </c>
      <c r="L18" s="96">
        <f>5762590/2</f>
        <v>2881295</v>
      </c>
      <c r="M18" s="96"/>
      <c r="N18" s="97"/>
      <c r="O18" s="93"/>
    </row>
    <row r="19" spans="1:15" s="27" customFormat="1" ht="12">
      <c r="A19" s="30"/>
      <c r="B19" s="20"/>
      <c r="C19" s="20"/>
      <c r="D19" s="20"/>
      <c r="E19" s="22"/>
      <c r="F19" s="23"/>
      <c r="G19" s="23"/>
      <c r="H19" s="23"/>
      <c r="I19" s="94">
        <f>K19+L19+M19+N19</f>
        <v>0</v>
      </c>
      <c r="J19" s="28" t="s">
        <v>19</v>
      </c>
      <c r="K19" s="29"/>
      <c r="L19" s="96"/>
      <c r="M19" s="96"/>
      <c r="N19" s="97"/>
      <c r="O19" s="93"/>
    </row>
    <row r="20" spans="1:15" ht="15.75" customHeight="1">
      <c r="A20" s="30" t="s">
        <v>25</v>
      </c>
      <c r="B20" s="20">
        <v>600</v>
      </c>
      <c r="C20" s="20">
        <v>60016</v>
      </c>
      <c r="D20" s="20">
        <v>6050</v>
      </c>
      <c r="E20" s="22" t="s">
        <v>72</v>
      </c>
      <c r="F20" s="23" t="s">
        <v>66</v>
      </c>
      <c r="G20" s="23">
        <v>2009</v>
      </c>
      <c r="H20" s="23">
        <v>2015</v>
      </c>
      <c r="I20" s="29">
        <f>I22</f>
        <v>5920000</v>
      </c>
      <c r="J20" s="28" t="s">
        <v>16</v>
      </c>
      <c r="K20" s="29">
        <f>K22</f>
        <v>630000</v>
      </c>
      <c r="L20" s="29">
        <f>L22</f>
        <v>1000000</v>
      </c>
      <c r="M20" s="29">
        <f>M22</f>
        <v>1000000</v>
      </c>
      <c r="N20" s="29">
        <f>N22</f>
        <v>3000000</v>
      </c>
      <c r="O20" s="93"/>
    </row>
    <row r="21" spans="1:15" ht="12.75">
      <c r="A21" s="30"/>
      <c r="B21" s="20"/>
      <c r="C21" s="20"/>
      <c r="D21" s="20"/>
      <c r="E21" s="22"/>
      <c r="F21" s="23"/>
      <c r="G21" s="23"/>
      <c r="H21" s="23"/>
      <c r="I21" s="94">
        <f>K21+L21+M21+N21</f>
        <v>0</v>
      </c>
      <c r="J21" s="25" t="s">
        <v>67</v>
      </c>
      <c r="K21" s="29"/>
      <c r="L21" s="29"/>
      <c r="M21" s="29"/>
      <c r="N21" s="29"/>
      <c r="O21" s="93"/>
    </row>
    <row r="22" spans="1:15" ht="12.75">
      <c r="A22" s="30"/>
      <c r="B22" s="20"/>
      <c r="C22" s="20"/>
      <c r="D22" s="20"/>
      <c r="E22" s="22"/>
      <c r="F22" s="23"/>
      <c r="G22" s="23"/>
      <c r="H22" s="23"/>
      <c r="I22" s="94">
        <f>K22+L22+M22+N22+290000</f>
        <v>5920000</v>
      </c>
      <c r="J22" s="28" t="s">
        <v>18</v>
      </c>
      <c r="K22" s="29">
        <v>630000</v>
      </c>
      <c r="L22" s="29">
        <v>1000000</v>
      </c>
      <c r="M22" s="29">
        <v>1000000</v>
      </c>
      <c r="N22" s="29">
        <v>3000000</v>
      </c>
      <c r="O22" s="93"/>
    </row>
    <row r="23" spans="1:15" ht="16.5" customHeight="1">
      <c r="A23" s="30"/>
      <c r="B23" s="20"/>
      <c r="C23" s="20"/>
      <c r="D23" s="20"/>
      <c r="E23" s="22"/>
      <c r="F23" s="23"/>
      <c r="G23" s="23"/>
      <c r="H23" s="23"/>
      <c r="I23" s="94">
        <f>K23+L23+M23+N23</f>
        <v>0</v>
      </c>
      <c r="J23" s="28" t="s">
        <v>70</v>
      </c>
      <c r="K23" s="29"/>
      <c r="L23" s="29"/>
      <c r="M23" s="29"/>
      <c r="N23" s="29"/>
      <c r="O23" s="93"/>
    </row>
    <row r="24" spans="1:15" ht="12.75" customHeight="1" hidden="1">
      <c r="A24" s="98" t="s">
        <v>73</v>
      </c>
      <c r="B24" s="98"/>
      <c r="C24" s="98"/>
      <c r="D24" s="98"/>
      <c r="E24" s="98"/>
      <c r="F24" s="98"/>
      <c r="G24" s="98"/>
      <c r="H24" s="98"/>
      <c r="I24" s="98">
        <f>K24+L24+M24+N24</f>
        <v>0</v>
      </c>
      <c r="J24" s="98"/>
      <c r="K24" s="98"/>
      <c r="L24" s="98"/>
      <c r="M24" s="98"/>
      <c r="N24" s="98"/>
      <c r="O24" s="93"/>
    </row>
    <row r="25" spans="1:15" ht="15.75" customHeight="1">
      <c r="A25" s="30" t="s">
        <v>30</v>
      </c>
      <c r="B25" s="20">
        <v>600</v>
      </c>
      <c r="C25" s="20">
        <v>60016</v>
      </c>
      <c r="D25" s="20">
        <v>6050</v>
      </c>
      <c r="E25" s="22" t="s">
        <v>22</v>
      </c>
      <c r="F25" s="23" t="s">
        <v>66</v>
      </c>
      <c r="G25" s="23">
        <v>2009</v>
      </c>
      <c r="H25" s="23">
        <v>2011</v>
      </c>
      <c r="I25" s="29">
        <f>I27</f>
        <v>1300000</v>
      </c>
      <c r="J25" s="28" t="s">
        <v>16</v>
      </c>
      <c r="K25" s="29">
        <f>K27</f>
        <v>30000</v>
      </c>
      <c r="L25" s="29">
        <f>L27</f>
        <v>1200000</v>
      </c>
      <c r="M25" s="29"/>
      <c r="N25" s="29"/>
      <c r="O25" s="93"/>
    </row>
    <row r="26" spans="1:15" ht="12.75">
      <c r="A26" s="30"/>
      <c r="B26" s="20"/>
      <c r="C26" s="20"/>
      <c r="D26" s="20"/>
      <c r="E26" s="22"/>
      <c r="F26" s="23"/>
      <c r="G26" s="23"/>
      <c r="H26" s="23"/>
      <c r="I26" s="94">
        <f>K26+L26+M26+N26</f>
        <v>0</v>
      </c>
      <c r="J26" s="25" t="s">
        <v>67</v>
      </c>
      <c r="K26" s="29"/>
      <c r="L26" s="29"/>
      <c r="M26" s="29"/>
      <c r="N26" s="29"/>
      <c r="O26" s="93"/>
    </row>
    <row r="27" spans="1:15" ht="15.75" customHeight="1">
      <c r="A27" s="30"/>
      <c r="B27" s="20"/>
      <c r="C27" s="20"/>
      <c r="D27" s="20"/>
      <c r="E27" s="22"/>
      <c r="F27" s="23"/>
      <c r="G27" s="23"/>
      <c r="H27" s="23"/>
      <c r="I27" s="94">
        <f>K27+L27+M27+N27+70000</f>
        <v>1300000</v>
      </c>
      <c r="J27" s="28" t="s">
        <v>18</v>
      </c>
      <c r="K27" s="29">
        <v>30000</v>
      </c>
      <c r="L27" s="29">
        <v>1200000</v>
      </c>
      <c r="M27" s="29"/>
      <c r="N27" s="29"/>
      <c r="O27" s="93"/>
    </row>
    <row r="28" spans="1:15" ht="15.75" customHeight="1">
      <c r="A28" s="30"/>
      <c r="B28" s="20"/>
      <c r="C28" s="20"/>
      <c r="D28" s="20"/>
      <c r="E28" s="22"/>
      <c r="F28" s="23"/>
      <c r="G28" s="23"/>
      <c r="H28" s="23"/>
      <c r="I28" s="94">
        <f>K28+L28+M28+N28</f>
        <v>0</v>
      </c>
      <c r="J28" s="28" t="s">
        <v>70</v>
      </c>
      <c r="K28" s="29"/>
      <c r="L28" s="29"/>
      <c r="M28" s="29"/>
      <c r="N28" s="29"/>
      <c r="O28" s="93"/>
    </row>
    <row r="29" spans="1:15" ht="12.75" customHeight="1">
      <c r="A29" s="30" t="s">
        <v>32</v>
      </c>
      <c r="B29" s="20">
        <v>600</v>
      </c>
      <c r="C29" s="20">
        <v>60016</v>
      </c>
      <c r="D29" s="20">
        <v>6050</v>
      </c>
      <c r="E29" s="22" t="s">
        <v>74</v>
      </c>
      <c r="F29" s="23" t="s">
        <v>66</v>
      </c>
      <c r="G29" s="23">
        <v>2010</v>
      </c>
      <c r="H29" s="23">
        <v>2011</v>
      </c>
      <c r="I29" s="94">
        <f>K29+L29+M29+N29</f>
        <v>1800000</v>
      </c>
      <c r="J29" s="28" t="s">
        <v>16</v>
      </c>
      <c r="K29" s="29">
        <f>SUM(K30:K32)</f>
        <v>150000</v>
      </c>
      <c r="L29" s="29">
        <f>SUM(L30:L32)</f>
        <v>1650000</v>
      </c>
      <c r="M29" s="29">
        <f>SUM(M30:M32)</f>
        <v>0</v>
      </c>
      <c r="N29" s="29"/>
      <c r="O29" s="93"/>
    </row>
    <row r="30" spans="1:15" ht="12.75">
      <c r="A30" s="30"/>
      <c r="B30" s="20"/>
      <c r="C30" s="20"/>
      <c r="D30" s="20"/>
      <c r="E30" s="22"/>
      <c r="F30" s="23"/>
      <c r="G30" s="23"/>
      <c r="H30" s="23"/>
      <c r="I30" s="94">
        <f>K30+L30+M30+N30</f>
        <v>0</v>
      </c>
      <c r="J30" s="25" t="s">
        <v>67</v>
      </c>
      <c r="K30" s="29"/>
      <c r="L30" s="29"/>
      <c r="M30" s="29"/>
      <c r="N30" s="29"/>
      <c r="O30" s="93"/>
    </row>
    <row r="31" spans="1:15" ht="12.75">
      <c r="A31" s="30"/>
      <c r="B31" s="20"/>
      <c r="C31" s="20"/>
      <c r="D31" s="20"/>
      <c r="E31" s="22"/>
      <c r="F31" s="23"/>
      <c r="G31" s="23"/>
      <c r="H31" s="23"/>
      <c r="I31" s="94">
        <f>K31+L31+M31+N31</f>
        <v>1800000</v>
      </c>
      <c r="J31" s="28" t="s">
        <v>18</v>
      </c>
      <c r="K31" s="29">
        <v>150000</v>
      </c>
      <c r="L31" s="29">
        <v>1650000</v>
      </c>
      <c r="M31" s="29"/>
      <c r="N31" s="29"/>
      <c r="O31" s="93"/>
    </row>
    <row r="32" spans="1:15" ht="15.75" customHeight="1">
      <c r="A32" s="30"/>
      <c r="B32" s="20"/>
      <c r="C32" s="20"/>
      <c r="D32" s="20"/>
      <c r="E32" s="22"/>
      <c r="F32" s="23"/>
      <c r="G32" s="23"/>
      <c r="H32" s="23"/>
      <c r="I32" s="94">
        <f>K32+L32+M32+N32</f>
        <v>0</v>
      </c>
      <c r="J32" s="28" t="s">
        <v>70</v>
      </c>
      <c r="K32" s="29"/>
      <c r="L32" s="29"/>
      <c r="M32" s="65"/>
      <c r="N32" s="29"/>
      <c r="O32" s="93"/>
    </row>
    <row r="33" spans="1:15" ht="12.75" customHeight="1">
      <c r="A33" s="30" t="s">
        <v>34</v>
      </c>
      <c r="B33" s="20">
        <v>600</v>
      </c>
      <c r="C33" s="20">
        <v>60016</v>
      </c>
      <c r="D33" s="20">
        <v>6050</v>
      </c>
      <c r="E33" s="22" t="s">
        <v>75</v>
      </c>
      <c r="F33" s="23" t="s">
        <v>66</v>
      </c>
      <c r="G33" s="21">
        <v>2010</v>
      </c>
      <c r="H33" s="21">
        <v>2011</v>
      </c>
      <c r="I33" s="94">
        <f>K33+L33+M33+N33</f>
        <v>810000</v>
      </c>
      <c r="J33" s="28" t="s">
        <v>16</v>
      </c>
      <c r="K33" s="29">
        <f>SUM(K34:K36)</f>
        <v>250000</v>
      </c>
      <c r="L33" s="29">
        <f>SUM(L34:L36)</f>
        <v>560000</v>
      </c>
      <c r="M33" s="65"/>
      <c r="N33" s="65"/>
      <c r="O33" s="93"/>
    </row>
    <row r="34" spans="1:15" ht="12.75">
      <c r="A34" s="30"/>
      <c r="B34" s="20"/>
      <c r="C34" s="20"/>
      <c r="D34" s="20"/>
      <c r="E34" s="22"/>
      <c r="F34" s="23"/>
      <c r="G34" s="21"/>
      <c r="H34" s="21"/>
      <c r="I34" s="94">
        <f>K34+L34+M34+N34</f>
        <v>0</v>
      </c>
      <c r="J34" s="25" t="s">
        <v>67</v>
      </c>
      <c r="K34" s="65"/>
      <c r="L34" s="65"/>
      <c r="M34" s="29"/>
      <c r="N34" s="29"/>
      <c r="O34" s="93"/>
    </row>
    <row r="35" spans="1:15" ht="15.75" customHeight="1">
      <c r="A35" s="30"/>
      <c r="B35" s="20"/>
      <c r="C35" s="20"/>
      <c r="D35" s="20"/>
      <c r="E35" s="22"/>
      <c r="F35" s="23"/>
      <c r="G35" s="21"/>
      <c r="H35" s="21"/>
      <c r="I35" s="94">
        <f>K35+L35+M35+N35</f>
        <v>810000</v>
      </c>
      <c r="J35" s="28" t="s">
        <v>18</v>
      </c>
      <c r="K35" s="65">
        <v>250000</v>
      </c>
      <c r="L35" s="65">
        <v>560000</v>
      </c>
      <c r="M35" s="29"/>
      <c r="N35" s="29"/>
      <c r="O35" s="93"/>
    </row>
    <row r="36" spans="1:15" ht="12.75">
      <c r="A36" s="30"/>
      <c r="B36" s="20"/>
      <c r="C36" s="20"/>
      <c r="D36" s="20"/>
      <c r="E36" s="22"/>
      <c r="F36" s="23"/>
      <c r="G36" s="21"/>
      <c r="H36" s="21"/>
      <c r="I36" s="94">
        <f>K36+L36+M36+N36</f>
        <v>0</v>
      </c>
      <c r="J36" s="28" t="s">
        <v>70</v>
      </c>
      <c r="K36" s="65"/>
      <c r="L36" s="65"/>
      <c r="M36" s="29"/>
      <c r="N36" s="65"/>
      <c r="O36" s="93"/>
    </row>
    <row r="37" spans="1:15" ht="12.75" customHeight="1">
      <c r="A37" s="31" t="s">
        <v>36</v>
      </c>
      <c r="B37" s="32">
        <v>754</v>
      </c>
      <c r="C37" s="32">
        <v>75412</v>
      </c>
      <c r="D37" s="32">
        <v>6050</v>
      </c>
      <c r="E37" s="34" t="s">
        <v>24</v>
      </c>
      <c r="F37" s="35" t="s">
        <v>66</v>
      </c>
      <c r="G37" s="35">
        <v>2009</v>
      </c>
      <c r="H37" s="35">
        <v>2011</v>
      </c>
      <c r="I37" s="36">
        <f>SUM(I38:I40)</f>
        <v>2412600</v>
      </c>
      <c r="J37" s="41" t="s">
        <v>16</v>
      </c>
      <c r="K37" s="40">
        <f>SUM(K38:K40)</f>
        <v>1300000</v>
      </c>
      <c r="L37" s="40">
        <f>SUM(L38:L40)</f>
        <v>1000000</v>
      </c>
      <c r="M37" s="40"/>
      <c r="N37" s="40"/>
      <c r="O37" s="93"/>
    </row>
    <row r="38" spans="1:15" ht="12.75">
      <c r="A38" s="31"/>
      <c r="B38" s="32"/>
      <c r="C38" s="32"/>
      <c r="D38" s="32"/>
      <c r="E38" s="34"/>
      <c r="F38" s="35"/>
      <c r="G38" s="35"/>
      <c r="H38" s="35"/>
      <c r="I38" s="36">
        <f>K38+L38+M38+N38</f>
        <v>0</v>
      </c>
      <c r="J38" s="38" t="s">
        <v>67</v>
      </c>
      <c r="K38" s="42"/>
      <c r="L38" s="40"/>
      <c r="M38" s="42"/>
      <c r="N38" s="42"/>
      <c r="O38" s="93"/>
    </row>
    <row r="39" spans="1:15" ht="12.75">
      <c r="A39" s="31"/>
      <c r="B39" s="32"/>
      <c r="C39" s="32"/>
      <c r="D39" s="32"/>
      <c r="E39" s="34"/>
      <c r="F39" s="35"/>
      <c r="G39" s="35"/>
      <c r="H39" s="35"/>
      <c r="I39" s="36">
        <f>K39+L39+M39+N39+112600</f>
        <v>2412600</v>
      </c>
      <c r="J39" s="41" t="s">
        <v>18</v>
      </c>
      <c r="K39" s="40">
        <v>1300000</v>
      </c>
      <c r="L39" s="40">
        <v>1000000</v>
      </c>
      <c r="M39" s="40"/>
      <c r="N39" s="40"/>
      <c r="O39" s="93"/>
    </row>
    <row r="40" spans="1:15" ht="12.75">
      <c r="A40" s="31"/>
      <c r="B40" s="32"/>
      <c r="C40" s="32"/>
      <c r="D40" s="32"/>
      <c r="E40" s="34"/>
      <c r="F40" s="35"/>
      <c r="G40" s="35"/>
      <c r="H40" s="35"/>
      <c r="I40" s="36"/>
      <c r="J40" s="41" t="s">
        <v>70</v>
      </c>
      <c r="K40" s="42"/>
      <c r="L40" s="42"/>
      <c r="M40" s="42"/>
      <c r="N40" s="42"/>
      <c r="O40" s="93"/>
    </row>
    <row r="41" spans="1:15" ht="12.75" customHeight="1">
      <c r="A41" s="31" t="s">
        <v>39</v>
      </c>
      <c r="B41" s="32">
        <v>801</v>
      </c>
      <c r="C41" s="32"/>
      <c r="D41" s="32"/>
      <c r="E41" s="34"/>
      <c r="F41" s="35" t="s">
        <v>66</v>
      </c>
      <c r="G41" s="35"/>
      <c r="H41" s="35"/>
      <c r="I41" s="36">
        <f>I42+I46</f>
        <v>2726187</v>
      </c>
      <c r="J41" s="41" t="s">
        <v>27</v>
      </c>
      <c r="K41" s="36">
        <f>K42+K46</f>
        <v>0</v>
      </c>
      <c r="L41" s="36">
        <f>L42+L46</f>
        <v>800000</v>
      </c>
      <c r="M41" s="36">
        <f>M42+M46</f>
        <v>1300000</v>
      </c>
      <c r="N41" s="36">
        <f>N42+N46</f>
        <v>0</v>
      </c>
      <c r="O41" s="93"/>
    </row>
    <row r="42" spans="1:15" ht="12.75" customHeight="1">
      <c r="A42" s="31"/>
      <c r="B42" s="32"/>
      <c r="C42" s="32">
        <v>80101</v>
      </c>
      <c r="D42" s="32">
        <v>6620</v>
      </c>
      <c r="E42" s="34" t="s">
        <v>28</v>
      </c>
      <c r="F42" s="35"/>
      <c r="G42" s="33">
        <v>2008</v>
      </c>
      <c r="H42" s="33">
        <v>2011</v>
      </c>
      <c r="I42" s="36">
        <f>I44</f>
        <v>1262163</v>
      </c>
      <c r="J42" s="41" t="s">
        <v>16</v>
      </c>
      <c r="K42"/>
      <c r="L42" s="43">
        <f>K43+L44</f>
        <v>800000</v>
      </c>
      <c r="M42" s="43">
        <f>M43+M44</f>
        <v>0</v>
      </c>
      <c r="N42" s="43"/>
      <c r="O42" s="93"/>
    </row>
    <row r="43" spans="1:15" ht="12.75">
      <c r="A43" s="31"/>
      <c r="B43" s="32"/>
      <c r="C43" s="32"/>
      <c r="D43" s="32"/>
      <c r="E43" s="34"/>
      <c r="F43" s="35"/>
      <c r="G43" s="33"/>
      <c r="H43" s="33"/>
      <c r="I43" s="36">
        <f>K43+L43+M43+N43</f>
        <v>0</v>
      </c>
      <c r="J43" s="38" t="s">
        <v>67</v>
      </c>
      <c r="K43" s="43"/>
      <c r="L43" s="43"/>
      <c r="M43" s="44"/>
      <c r="N43" s="43"/>
      <c r="O43" s="93"/>
    </row>
    <row r="44" spans="1:15" ht="12.75">
      <c r="A44" s="31"/>
      <c r="B44" s="32"/>
      <c r="C44" s="32"/>
      <c r="D44" s="32"/>
      <c r="E44" s="34"/>
      <c r="F44" s="35"/>
      <c r="G44" s="33"/>
      <c r="H44" s="33"/>
      <c r="I44" s="36">
        <f>L44+506163-44000</f>
        <v>1262163</v>
      </c>
      <c r="J44" s="41" t="s">
        <v>18</v>
      </c>
      <c r="K44"/>
      <c r="L44" s="43">
        <v>800000</v>
      </c>
      <c r="M44" s="44"/>
      <c r="N44" s="43"/>
      <c r="O44" s="93"/>
    </row>
    <row r="45" spans="1:15" ht="12.75">
      <c r="A45" s="31"/>
      <c r="B45" s="32"/>
      <c r="C45" s="32"/>
      <c r="D45" s="32"/>
      <c r="E45" s="34"/>
      <c r="F45" s="35"/>
      <c r="G45" s="33"/>
      <c r="H45" s="33"/>
      <c r="I45" s="36">
        <f>K45+L45+M45+N45</f>
        <v>0</v>
      </c>
      <c r="J45" s="41" t="s">
        <v>70</v>
      </c>
      <c r="K45" s="43"/>
      <c r="L45" s="43"/>
      <c r="M45" s="44"/>
      <c r="N45" s="43"/>
      <c r="O45" s="93"/>
    </row>
    <row r="46" spans="1:15" ht="12.75" customHeight="1">
      <c r="A46" s="31"/>
      <c r="B46" s="32"/>
      <c r="C46" s="32">
        <v>80110</v>
      </c>
      <c r="D46" s="32">
        <v>6050</v>
      </c>
      <c r="E46" s="34" t="s">
        <v>29</v>
      </c>
      <c r="F46" s="35"/>
      <c r="G46" s="33">
        <v>2008</v>
      </c>
      <c r="H46" s="33">
        <v>2012</v>
      </c>
      <c r="I46" s="36">
        <f>I48</f>
        <v>1464024</v>
      </c>
      <c r="J46" s="41" t="s">
        <v>16</v>
      </c>
      <c r="K46" s="43">
        <f>K47+K48</f>
        <v>0</v>
      </c>
      <c r="L46" s="99"/>
      <c r="M46" s="43">
        <f>M47+M48</f>
        <v>1300000</v>
      </c>
      <c r="N46" s="43"/>
      <c r="O46" s="93"/>
    </row>
    <row r="47" spans="1:15" ht="12.75">
      <c r="A47" s="31"/>
      <c r="B47" s="32"/>
      <c r="C47" s="32"/>
      <c r="D47" s="32"/>
      <c r="E47" s="34"/>
      <c r="F47" s="35"/>
      <c r="G47" s="33"/>
      <c r="H47" s="33"/>
      <c r="I47" s="36">
        <f>K47+M47+M47+N47</f>
        <v>0</v>
      </c>
      <c r="J47" s="38" t="s">
        <v>67</v>
      </c>
      <c r="K47" s="43"/>
      <c r="L47" s="99"/>
      <c r="M47" s="43"/>
      <c r="N47" s="43"/>
      <c r="O47" s="93"/>
    </row>
    <row r="48" spans="1:15" ht="12.75">
      <c r="A48" s="31"/>
      <c r="B48" s="32"/>
      <c r="C48" s="32"/>
      <c r="D48" s="32"/>
      <c r="E48" s="34"/>
      <c r="F48" s="35"/>
      <c r="G48" s="33"/>
      <c r="H48" s="33"/>
      <c r="I48" s="36">
        <f>M48+120024+44000</f>
        <v>1464024</v>
      </c>
      <c r="J48" s="41" t="s">
        <v>18</v>
      </c>
      <c r="K48" s="43"/>
      <c r="L48" s="99"/>
      <c r="M48" s="43">
        <v>1300000</v>
      </c>
      <c r="N48" s="43"/>
      <c r="O48" s="93"/>
    </row>
    <row r="49" spans="1:15" ht="12.75">
      <c r="A49" s="31"/>
      <c r="B49" s="32"/>
      <c r="C49" s="32"/>
      <c r="D49" s="32"/>
      <c r="E49" s="34"/>
      <c r="F49" s="35"/>
      <c r="G49" s="33"/>
      <c r="H49" s="33"/>
      <c r="I49" s="36">
        <f>K49+L49+M49+N49</f>
        <v>0</v>
      </c>
      <c r="J49" s="41" t="s">
        <v>70</v>
      </c>
      <c r="K49" s="43"/>
      <c r="L49" s="43"/>
      <c r="M49" s="44"/>
      <c r="N49" s="43"/>
      <c r="O49" s="93"/>
    </row>
    <row r="50" spans="1:15" ht="12.75" customHeight="1">
      <c r="A50" s="30" t="s">
        <v>76</v>
      </c>
      <c r="B50" s="20">
        <v>900</v>
      </c>
      <c r="C50" s="20">
        <v>90001</v>
      </c>
      <c r="D50" s="20">
        <v>6050</v>
      </c>
      <c r="E50" s="22" t="s">
        <v>77</v>
      </c>
      <c r="F50" s="23" t="s">
        <v>78</v>
      </c>
      <c r="G50" s="23">
        <v>2009</v>
      </c>
      <c r="H50" s="23">
        <v>2013</v>
      </c>
      <c r="I50" s="94">
        <f>SUM(I51:I53)</f>
        <v>63151000</v>
      </c>
      <c r="J50" s="28" t="s">
        <v>16</v>
      </c>
      <c r="K50" s="47">
        <v>8850000</v>
      </c>
      <c r="L50" s="47">
        <v>39510000</v>
      </c>
      <c r="M50" s="47">
        <v>6809000</v>
      </c>
      <c r="N50" s="47">
        <v>5893000</v>
      </c>
      <c r="O50" s="93"/>
    </row>
    <row r="51" spans="1:15" ht="12.75">
      <c r="A51" s="30"/>
      <c r="B51" s="20"/>
      <c r="C51" s="20"/>
      <c r="D51" s="20"/>
      <c r="E51" s="22"/>
      <c r="F51" s="23"/>
      <c r="G51" s="23"/>
      <c r="H51" s="23"/>
      <c r="I51" s="94">
        <f>K51+L51+M51+N51</f>
        <v>30505000</v>
      </c>
      <c r="J51" s="25" t="s">
        <v>67</v>
      </c>
      <c r="K51" s="49">
        <f>3023000+748000</f>
        <v>3771000</v>
      </c>
      <c r="L51" s="49">
        <f>20217000+500000</f>
        <v>20717000</v>
      </c>
      <c r="M51" s="49">
        <v>3452000</v>
      </c>
      <c r="N51" s="49">
        <v>2565000</v>
      </c>
      <c r="O51" s="93"/>
    </row>
    <row r="52" spans="1:15" ht="12.75">
      <c r="A52" s="30"/>
      <c r="B52" s="20"/>
      <c r="C52" s="20"/>
      <c r="D52" s="20"/>
      <c r="E52" s="22"/>
      <c r="F52" s="23"/>
      <c r="G52" s="23"/>
      <c r="H52" s="23"/>
      <c r="I52" s="94">
        <f>K52+L52+M52+N52</f>
        <v>0</v>
      </c>
      <c r="J52" s="28" t="s">
        <v>18</v>
      </c>
      <c r="K52" s="47"/>
      <c r="L52" s="47"/>
      <c r="M52" s="47"/>
      <c r="N52" s="47"/>
      <c r="O52" s="93"/>
    </row>
    <row r="53" spans="1:15" ht="12.75">
      <c r="A53" s="30"/>
      <c r="B53" s="20"/>
      <c r="C53" s="20"/>
      <c r="D53" s="20"/>
      <c r="E53" s="22"/>
      <c r="F53" s="23"/>
      <c r="G53" s="23"/>
      <c r="H53" s="23"/>
      <c r="I53" s="94">
        <f>K53+L53+M53+N53+2089000</f>
        <v>32646000</v>
      </c>
      <c r="J53" s="28" t="s">
        <v>70</v>
      </c>
      <c r="K53" s="49">
        <v>5079000</v>
      </c>
      <c r="L53" s="49">
        <v>18793000</v>
      </c>
      <c r="M53" s="49">
        <v>3357000</v>
      </c>
      <c r="N53" s="49">
        <v>3328000</v>
      </c>
      <c r="O53" s="93"/>
    </row>
    <row r="54" spans="1:15" ht="12.75" customHeight="1" hidden="1">
      <c r="A54" s="98" t="s">
        <v>73</v>
      </c>
      <c r="B54" s="98"/>
      <c r="C54" s="98"/>
      <c r="D54" s="98"/>
      <c r="E54" s="98"/>
      <c r="F54" s="98"/>
      <c r="G54" s="98"/>
      <c r="H54" s="98"/>
      <c r="I54" s="98">
        <f>K54+L54+M54+N54</f>
        <v>0</v>
      </c>
      <c r="J54" s="98"/>
      <c r="K54" s="98"/>
      <c r="L54" s="98"/>
      <c r="M54" s="98"/>
      <c r="N54" s="98"/>
      <c r="O54" s="93"/>
    </row>
    <row r="55" spans="1:15" ht="12.75" customHeight="1">
      <c r="A55" s="30" t="s">
        <v>79</v>
      </c>
      <c r="B55" s="20">
        <v>900</v>
      </c>
      <c r="C55" s="20">
        <v>90001</v>
      </c>
      <c r="D55" s="20">
        <v>6050</v>
      </c>
      <c r="E55" s="95" t="s">
        <v>80</v>
      </c>
      <c r="F55" s="21" t="s">
        <v>69</v>
      </c>
      <c r="G55" s="23">
        <v>2007</v>
      </c>
      <c r="H55" s="23">
        <v>2011</v>
      </c>
      <c r="I55" s="94">
        <f>SUM(I56:I58)</f>
        <v>306270</v>
      </c>
      <c r="J55" s="28" t="s">
        <v>16</v>
      </c>
      <c r="K55" s="29">
        <f>K57</f>
        <v>75000</v>
      </c>
      <c r="L55" s="29">
        <f>L57</f>
        <v>75000</v>
      </c>
      <c r="M55" s="29">
        <f>M57</f>
        <v>0</v>
      </c>
      <c r="N55" s="29"/>
      <c r="O55" s="93"/>
    </row>
    <row r="56" spans="1:15" ht="12.75">
      <c r="A56" s="30"/>
      <c r="B56" s="20"/>
      <c r="C56" s="20"/>
      <c r="D56" s="20"/>
      <c r="E56" s="95"/>
      <c r="F56" s="21"/>
      <c r="G56" s="23"/>
      <c r="H56" s="23"/>
      <c r="I56" s="94">
        <f>K56+L56+M56+N56</f>
        <v>0</v>
      </c>
      <c r="J56" s="25" t="s">
        <v>67</v>
      </c>
      <c r="K56" s="29"/>
      <c r="L56" s="29"/>
      <c r="M56" s="29"/>
      <c r="N56" s="29"/>
      <c r="O56" s="93"/>
    </row>
    <row r="57" spans="1:15" ht="15.75" customHeight="1">
      <c r="A57" s="30"/>
      <c r="B57" s="20"/>
      <c r="C57" s="20"/>
      <c r="D57" s="20"/>
      <c r="E57" s="95"/>
      <c r="F57" s="21"/>
      <c r="G57" s="23"/>
      <c r="H57" s="23"/>
      <c r="I57" s="94">
        <f>K57+L57+M57+N57+156270</f>
        <v>306270</v>
      </c>
      <c r="J57" s="28" t="s">
        <v>18</v>
      </c>
      <c r="K57" s="29">
        <v>75000</v>
      </c>
      <c r="L57" s="29">
        <v>75000</v>
      </c>
      <c r="M57" s="29"/>
      <c r="N57" s="29"/>
      <c r="O57" s="93"/>
    </row>
    <row r="58" spans="1:15" ht="15.75" customHeight="1">
      <c r="A58" s="30"/>
      <c r="B58" s="20"/>
      <c r="C58" s="20"/>
      <c r="D58" s="20"/>
      <c r="E58" s="95"/>
      <c r="F58" s="21"/>
      <c r="G58" s="23"/>
      <c r="H58" s="23"/>
      <c r="I58" s="94">
        <f>K58+L58+M58+N58</f>
        <v>0</v>
      </c>
      <c r="J58" s="28" t="s">
        <v>70</v>
      </c>
      <c r="K58" s="29"/>
      <c r="L58" s="29"/>
      <c r="M58" s="29"/>
      <c r="N58" s="29"/>
      <c r="O58" s="93"/>
    </row>
    <row r="59" spans="1:15" ht="15.75" customHeight="1">
      <c r="A59" s="31" t="s">
        <v>81</v>
      </c>
      <c r="B59" s="32">
        <v>900</v>
      </c>
      <c r="C59" s="32">
        <v>90004</v>
      </c>
      <c r="D59" s="32">
        <v>6050</v>
      </c>
      <c r="E59" s="51" t="s">
        <v>33</v>
      </c>
      <c r="F59" s="33" t="s">
        <v>69</v>
      </c>
      <c r="G59" s="35">
        <v>2009</v>
      </c>
      <c r="H59" s="35">
        <v>2012</v>
      </c>
      <c r="I59" s="36">
        <f>SUM(I60:I62)</f>
        <v>1600000</v>
      </c>
      <c r="J59" s="41" t="s">
        <v>16</v>
      </c>
      <c r="K59" s="44">
        <f>K61</f>
        <v>250000</v>
      </c>
      <c r="L59" s="44">
        <f>L61</f>
        <v>700000</v>
      </c>
      <c r="M59" s="44">
        <f>M61</f>
        <v>600000</v>
      </c>
      <c r="N59" s="44"/>
      <c r="O59" s="93"/>
    </row>
    <row r="60" spans="1:15" ht="12.75">
      <c r="A60" s="31"/>
      <c r="B60" s="32"/>
      <c r="C60" s="32"/>
      <c r="D60" s="32"/>
      <c r="E60" s="51"/>
      <c r="F60" s="33"/>
      <c r="G60" s="35"/>
      <c r="H60" s="35"/>
      <c r="I60" s="36">
        <f>K60+L60+M60+N60</f>
        <v>0</v>
      </c>
      <c r="J60" s="38" t="s">
        <v>67</v>
      </c>
      <c r="K60" s="44"/>
      <c r="L60" s="44"/>
      <c r="M60" s="44"/>
      <c r="N60" s="44"/>
      <c r="O60" s="93"/>
    </row>
    <row r="61" spans="1:15" ht="15.75" customHeight="1">
      <c r="A61" s="31"/>
      <c r="B61" s="32"/>
      <c r="C61" s="32"/>
      <c r="D61" s="32"/>
      <c r="E61" s="51"/>
      <c r="F61" s="33"/>
      <c r="G61" s="35"/>
      <c r="H61" s="35"/>
      <c r="I61" s="36">
        <f>K61+L61+M61+N61+50000</f>
        <v>1600000</v>
      </c>
      <c r="J61" s="41" t="s">
        <v>18</v>
      </c>
      <c r="K61" s="44">
        <v>250000</v>
      </c>
      <c r="L61" s="44">
        <v>700000</v>
      </c>
      <c r="M61" s="44">
        <v>600000</v>
      </c>
      <c r="N61" s="44"/>
      <c r="O61" s="93"/>
    </row>
    <row r="62" spans="1:15" ht="15.75" customHeight="1">
      <c r="A62" s="31"/>
      <c r="B62" s="32"/>
      <c r="C62" s="32"/>
      <c r="D62" s="32"/>
      <c r="E62" s="51"/>
      <c r="F62" s="33"/>
      <c r="G62" s="35"/>
      <c r="H62" s="35"/>
      <c r="I62" s="36">
        <f>K62+L62+M62+N62</f>
        <v>0</v>
      </c>
      <c r="J62" s="41" t="s">
        <v>70</v>
      </c>
      <c r="K62" s="44"/>
      <c r="L62" s="44"/>
      <c r="M62" s="44"/>
      <c r="N62" s="44"/>
      <c r="O62" s="93"/>
    </row>
    <row r="63" spans="1:256" s="105" customFormat="1" ht="12.75" customHeight="1">
      <c r="A63" s="30" t="s">
        <v>82</v>
      </c>
      <c r="B63" s="20">
        <v>921</v>
      </c>
      <c r="C63" s="20">
        <v>92109</v>
      </c>
      <c r="D63" s="20">
        <v>6229</v>
      </c>
      <c r="E63" s="100" t="s">
        <v>83</v>
      </c>
      <c r="F63" s="23" t="s">
        <v>69</v>
      </c>
      <c r="G63" s="23">
        <v>2010</v>
      </c>
      <c r="H63" s="23">
        <v>2011</v>
      </c>
      <c r="I63" s="94">
        <f>K63+L63+M63+N63+293408</f>
        <v>1023408</v>
      </c>
      <c r="J63" s="28" t="s">
        <v>16</v>
      </c>
      <c r="K63" s="29">
        <f>K64+K65</f>
        <v>30000</v>
      </c>
      <c r="L63" s="29">
        <f>L66+L65</f>
        <v>700000</v>
      </c>
      <c r="M63" s="29"/>
      <c r="N63" s="29"/>
      <c r="O63" s="5"/>
      <c r="P63" s="101"/>
      <c r="Q63" s="101"/>
      <c r="R63" s="101"/>
      <c r="S63" s="102"/>
      <c r="T63" s="102"/>
      <c r="U63" s="103"/>
      <c r="V63" s="103"/>
      <c r="W63" s="104"/>
      <c r="AE63" s="5"/>
      <c r="AF63" s="101"/>
      <c r="AG63" s="101"/>
      <c r="AH63" s="101"/>
      <c r="AI63" s="102"/>
      <c r="AJ63" s="102"/>
      <c r="AK63" s="103"/>
      <c r="AL63" s="103"/>
      <c r="AM63" s="104"/>
      <c r="AU63" s="5"/>
      <c r="AV63" s="101"/>
      <c r="AW63" s="101"/>
      <c r="AX63" s="101"/>
      <c r="AY63" s="102"/>
      <c r="AZ63" s="102"/>
      <c r="BA63" s="103"/>
      <c r="BB63" s="103"/>
      <c r="BC63" s="104"/>
      <c r="BK63" s="5"/>
      <c r="BL63" s="101"/>
      <c r="BM63" s="101"/>
      <c r="BN63" s="101"/>
      <c r="BO63" s="102"/>
      <c r="BP63" s="102"/>
      <c r="BQ63" s="103"/>
      <c r="BR63" s="103"/>
      <c r="BS63" s="104"/>
      <c r="CA63" s="5"/>
      <c r="CB63" s="101"/>
      <c r="CC63" s="101"/>
      <c r="CD63" s="101"/>
      <c r="CE63" s="102"/>
      <c r="CF63" s="102"/>
      <c r="CG63" s="103"/>
      <c r="CH63" s="103"/>
      <c r="CI63" s="104"/>
      <c r="CQ63" s="5"/>
      <c r="CR63" s="101"/>
      <c r="CS63" s="101"/>
      <c r="CT63" s="101"/>
      <c r="CU63" s="102"/>
      <c r="CV63" s="102"/>
      <c r="CW63" s="103"/>
      <c r="CX63" s="103"/>
      <c r="CY63" s="104"/>
      <c r="DG63" s="5"/>
      <c r="DH63" s="101"/>
      <c r="DI63" s="101"/>
      <c r="DJ63" s="101"/>
      <c r="DK63" s="102"/>
      <c r="DL63" s="102"/>
      <c r="DM63" s="103"/>
      <c r="DN63" s="103"/>
      <c r="DO63" s="104"/>
      <c r="DW63" s="5"/>
      <c r="DX63" s="101"/>
      <c r="DY63" s="101"/>
      <c r="DZ63" s="101"/>
      <c r="EA63" s="102"/>
      <c r="EB63" s="102"/>
      <c r="EC63" s="103"/>
      <c r="ED63" s="103"/>
      <c r="EE63" s="104"/>
      <c r="EM63" s="5"/>
      <c r="EN63" s="101"/>
      <c r="EO63" s="101"/>
      <c r="EP63" s="101"/>
      <c r="EQ63" s="102"/>
      <c r="ER63" s="102"/>
      <c r="ES63" s="103"/>
      <c r="ET63" s="103"/>
      <c r="EU63" s="104"/>
      <c r="FC63" s="5"/>
      <c r="FD63" s="101"/>
      <c r="FE63" s="101"/>
      <c r="FF63" s="101"/>
      <c r="FG63" s="102"/>
      <c r="FH63" s="102"/>
      <c r="FI63" s="103"/>
      <c r="FJ63" s="103"/>
      <c r="FK63" s="104"/>
      <c r="FS63" s="5"/>
      <c r="FT63" s="101"/>
      <c r="FU63" s="101"/>
      <c r="FV63" s="101"/>
      <c r="FW63" s="102"/>
      <c r="FX63" s="102"/>
      <c r="FY63" s="103"/>
      <c r="FZ63" s="103"/>
      <c r="GA63" s="104"/>
      <c r="GI63" s="5"/>
      <c r="GJ63" s="101"/>
      <c r="GK63" s="101"/>
      <c r="GL63" s="101"/>
      <c r="GM63" s="102"/>
      <c r="GN63" s="102"/>
      <c r="GO63" s="103"/>
      <c r="GP63" s="103"/>
      <c r="GQ63" s="104"/>
      <c r="GY63" s="5"/>
      <c r="GZ63" s="101"/>
      <c r="HA63" s="101"/>
      <c r="HB63" s="101"/>
      <c r="HC63" s="102"/>
      <c r="HD63" s="102"/>
      <c r="HE63" s="103"/>
      <c r="HF63" s="103"/>
      <c r="HG63" s="104"/>
      <c r="HO63" s="5"/>
      <c r="HP63" s="101"/>
      <c r="HQ63" s="101"/>
      <c r="HR63" s="101"/>
      <c r="HS63" s="102"/>
      <c r="HT63" s="102"/>
      <c r="HU63" s="103"/>
      <c r="HV63" s="103"/>
      <c r="HW63" s="104"/>
      <c r="IE63" s="5"/>
      <c r="IF63" s="101"/>
      <c r="IG63" s="101"/>
      <c r="IH63" s="101"/>
      <c r="II63" s="102"/>
      <c r="IJ63" s="102"/>
      <c r="IK63" s="103"/>
      <c r="IL63" s="103"/>
      <c r="IM63" s="104"/>
      <c r="IU63" s="5"/>
      <c r="IV63" s="5"/>
    </row>
    <row r="64" spans="1:256" s="105" customFormat="1" ht="12.75">
      <c r="A64" s="30"/>
      <c r="B64" s="20"/>
      <c r="C64" s="20"/>
      <c r="D64" s="20"/>
      <c r="E64" s="100"/>
      <c r="F64" s="23"/>
      <c r="G64" s="23"/>
      <c r="H64" s="23"/>
      <c r="I64" s="94">
        <f>K64+L66+M64+N64</f>
        <v>0</v>
      </c>
      <c r="J64" s="25" t="s">
        <v>67</v>
      </c>
      <c r="K64" s="29"/>
      <c r="L64"/>
      <c r="M64" s="29"/>
      <c r="N64" s="29"/>
      <c r="O64" s="5"/>
      <c r="P64" s="101"/>
      <c r="Q64" s="101"/>
      <c r="R64" s="101"/>
      <c r="S64" s="102"/>
      <c r="T64" s="102"/>
      <c r="U64" s="103"/>
      <c r="V64" s="103"/>
      <c r="W64" s="104"/>
      <c r="AE64" s="5"/>
      <c r="AF64" s="101"/>
      <c r="AG64" s="101"/>
      <c r="AH64" s="101"/>
      <c r="AI64" s="102"/>
      <c r="AJ64" s="102"/>
      <c r="AK64" s="103"/>
      <c r="AL64" s="103"/>
      <c r="AM64" s="104"/>
      <c r="AU64" s="5"/>
      <c r="AV64" s="101"/>
      <c r="AW64" s="101"/>
      <c r="AX64" s="101"/>
      <c r="AY64" s="102"/>
      <c r="AZ64" s="102"/>
      <c r="BA64" s="103"/>
      <c r="BB64" s="103"/>
      <c r="BC64" s="104"/>
      <c r="BK64" s="5"/>
      <c r="BL64" s="101"/>
      <c r="BM64" s="101"/>
      <c r="BN64" s="101"/>
      <c r="BO64" s="102"/>
      <c r="BP64" s="102"/>
      <c r="BQ64" s="103"/>
      <c r="BR64" s="103"/>
      <c r="BS64" s="104"/>
      <c r="CA64" s="5"/>
      <c r="CB64" s="101"/>
      <c r="CC64" s="101"/>
      <c r="CD64" s="101"/>
      <c r="CE64" s="102"/>
      <c r="CF64" s="102"/>
      <c r="CG64" s="103"/>
      <c r="CH64" s="103"/>
      <c r="CI64" s="104"/>
      <c r="CQ64" s="5"/>
      <c r="CR64" s="101"/>
      <c r="CS64" s="101"/>
      <c r="CT64" s="101"/>
      <c r="CU64" s="102"/>
      <c r="CV64" s="102"/>
      <c r="CW64" s="103"/>
      <c r="CX64" s="103"/>
      <c r="CY64" s="104"/>
      <c r="DG64" s="5"/>
      <c r="DH64" s="101"/>
      <c r="DI64" s="101"/>
      <c r="DJ64" s="101"/>
      <c r="DK64" s="102"/>
      <c r="DL64" s="102"/>
      <c r="DM64" s="103"/>
      <c r="DN64" s="103"/>
      <c r="DO64" s="104"/>
      <c r="DW64" s="5"/>
      <c r="DX64" s="101"/>
      <c r="DY64" s="101"/>
      <c r="DZ64" s="101"/>
      <c r="EA64" s="102"/>
      <c r="EB64" s="102"/>
      <c r="EC64" s="103"/>
      <c r="ED64" s="103"/>
      <c r="EE64" s="104"/>
      <c r="EM64" s="5"/>
      <c r="EN64" s="101"/>
      <c r="EO64" s="101"/>
      <c r="EP64" s="101"/>
      <c r="EQ64" s="102"/>
      <c r="ER64" s="102"/>
      <c r="ES64" s="103"/>
      <c r="ET64" s="103"/>
      <c r="EU64" s="104"/>
      <c r="FC64" s="5"/>
      <c r="FD64" s="101"/>
      <c r="FE64" s="101"/>
      <c r="FF64" s="101"/>
      <c r="FG64" s="102"/>
      <c r="FH64" s="102"/>
      <c r="FI64" s="103"/>
      <c r="FJ64" s="103"/>
      <c r="FK64" s="104"/>
      <c r="FS64" s="5"/>
      <c r="FT64" s="101"/>
      <c r="FU64" s="101"/>
      <c r="FV64" s="101"/>
      <c r="FW64" s="102"/>
      <c r="FX64" s="102"/>
      <c r="FY64" s="103"/>
      <c r="FZ64" s="103"/>
      <c r="GA64" s="104"/>
      <c r="GI64" s="5"/>
      <c r="GJ64" s="101"/>
      <c r="GK64" s="101"/>
      <c r="GL64" s="101"/>
      <c r="GM64" s="102"/>
      <c r="GN64" s="102"/>
      <c r="GO64" s="103"/>
      <c r="GP64" s="103"/>
      <c r="GQ64" s="104"/>
      <c r="GY64" s="5"/>
      <c r="GZ64" s="101"/>
      <c r="HA64" s="101"/>
      <c r="HB64" s="101"/>
      <c r="HC64" s="102"/>
      <c r="HD64" s="102"/>
      <c r="HE64" s="103"/>
      <c r="HF64" s="103"/>
      <c r="HG64" s="104"/>
      <c r="HO64" s="5"/>
      <c r="HP64" s="101"/>
      <c r="HQ64" s="101"/>
      <c r="HR64" s="101"/>
      <c r="HS64" s="102"/>
      <c r="HT64" s="102"/>
      <c r="HU64" s="103"/>
      <c r="HV64" s="103"/>
      <c r="HW64" s="104"/>
      <c r="IE64" s="5"/>
      <c r="IF64" s="101"/>
      <c r="IG64" s="101"/>
      <c r="IH64" s="101"/>
      <c r="II64" s="102"/>
      <c r="IJ64" s="102"/>
      <c r="IK64" s="103"/>
      <c r="IL64" s="103"/>
      <c r="IM64" s="104"/>
      <c r="IU64" s="5"/>
      <c r="IV64" s="5"/>
    </row>
    <row r="65" spans="1:256" s="105" customFormat="1" ht="12">
      <c r="A65" s="30"/>
      <c r="B65" s="20"/>
      <c r="C65" s="20"/>
      <c r="D65" s="20"/>
      <c r="E65" s="100"/>
      <c r="F65" s="23"/>
      <c r="G65" s="23"/>
      <c r="H65" s="23"/>
      <c r="I65" s="94">
        <f>K65+L65+M65+N65</f>
        <v>730000</v>
      </c>
      <c r="J65" s="28" t="s">
        <v>18</v>
      </c>
      <c r="K65" s="29">
        <v>30000</v>
      </c>
      <c r="L65" s="29">
        <v>700000</v>
      </c>
      <c r="M65" s="29"/>
      <c r="N65" s="29"/>
      <c r="O65" s="5"/>
      <c r="P65" s="101"/>
      <c r="Q65" s="101"/>
      <c r="R65" s="101"/>
      <c r="S65" s="102"/>
      <c r="T65" s="102"/>
      <c r="U65" s="103"/>
      <c r="V65" s="103"/>
      <c r="W65" s="104"/>
      <c r="AE65" s="5"/>
      <c r="AF65" s="101"/>
      <c r="AG65" s="101"/>
      <c r="AH65" s="101"/>
      <c r="AI65" s="102"/>
      <c r="AJ65" s="102"/>
      <c r="AK65" s="103"/>
      <c r="AL65" s="103"/>
      <c r="AM65" s="104"/>
      <c r="AU65" s="5"/>
      <c r="AV65" s="101"/>
      <c r="AW65" s="101"/>
      <c r="AX65" s="101"/>
      <c r="AY65" s="102"/>
      <c r="AZ65" s="102"/>
      <c r="BA65" s="103"/>
      <c r="BB65" s="103"/>
      <c r="BC65" s="104"/>
      <c r="BK65" s="5"/>
      <c r="BL65" s="101"/>
      <c r="BM65" s="101"/>
      <c r="BN65" s="101"/>
      <c r="BO65" s="102"/>
      <c r="BP65" s="102"/>
      <c r="BQ65" s="103"/>
      <c r="BR65" s="103"/>
      <c r="BS65" s="104"/>
      <c r="CA65" s="5"/>
      <c r="CB65" s="101"/>
      <c r="CC65" s="101"/>
      <c r="CD65" s="101"/>
      <c r="CE65" s="102"/>
      <c r="CF65" s="102"/>
      <c r="CG65" s="103"/>
      <c r="CH65" s="103"/>
      <c r="CI65" s="104"/>
      <c r="CQ65" s="5"/>
      <c r="CR65" s="101"/>
      <c r="CS65" s="101"/>
      <c r="CT65" s="101"/>
      <c r="CU65" s="102"/>
      <c r="CV65" s="102"/>
      <c r="CW65" s="103"/>
      <c r="CX65" s="103"/>
      <c r="CY65" s="104"/>
      <c r="DG65" s="5"/>
      <c r="DH65" s="101"/>
      <c r="DI65" s="101"/>
      <c r="DJ65" s="101"/>
      <c r="DK65" s="102"/>
      <c r="DL65" s="102"/>
      <c r="DM65" s="103"/>
      <c r="DN65" s="103"/>
      <c r="DO65" s="104"/>
      <c r="DW65" s="5"/>
      <c r="DX65" s="101"/>
      <c r="DY65" s="101"/>
      <c r="DZ65" s="101"/>
      <c r="EA65" s="102"/>
      <c r="EB65" s="102"/>
      <c r="EC65" s="103"/>
      <c r="ED65" s="103"/>
      <c r="EE65" s="104"/>
      <c r="EM65" s="5"/>
      <c r="EN65" s="101"/>
      <c r="EO65" s="101"/>
      <c r="EP65" s="101"/>
      <c r="EQ65" s="102"/>
      <c r="ER65" s="102"/>
      <c r="ES65" s="103"/>
      <c r="ET65" s="103"/>
      <c r="EU65" s="104"/>
      <c r="FC65" s="5"/>
      <c r="FD65" s="101"/>
      <c r="FE65" s="101"/>
      <c r="FF65" s="101"/>
      <c r="FG65" s="102"/>
      <c r="FH65" s="102"/>
      <c r="FI65" s="103"/>
      <c r="FJ65" s="103"/>
      <c r="FK65" s="104"/>
      <c r="FS65" s="5"/>
      <c r="FT65" s="101"/>
      <c r="FU65" s="101"/>
      <c r="FV65" s="101"/>
      <c r="FW65" s="102"/>
      <c r="FX65" s="102"/>
      <c r="FY65" s="103"/>
      <c r="FZ65" s="103"/>
      <c r="GA65" s="104"/>
      <c r="GI65" s="5"/>
      <c r="GJ65" s="101"/>
      <c r="GK65" s="101"/>
      <c r="GL65" s="101"/>
      <c r="GM65" s="102"/>
      <c r="GN65" s="102"/>
      <c r="GO65" s="103"/>
      <c r="GP65" s="103"/>
      <c r="GQ65" s="104"/>
      <c r="GY65" s="5"/>
      <c r="GZ65" s="101"/>
      <c r="HA65" s="101"/>
      <c r="HB65" s="101"/>
      <c r="HC65" s="102"/>
      <c r="HD65" s="102"/>
      <c r="HE65" s="103"/>
      <c r="HF65" s="103"/>
      <c r="HG65" s="104"/>
      <c r="HO65" s="5"/>
      <c r="HP65" s="101"/>
      <c r="HQ65" s="101"/>
      <c r="HR65" s="101"/>
      <c r="HS65" s="102"/>
      <c r="HT65" s="102"/>
      <c r="HU65" s="103"/>
      <c r="HV65" s="103"/>
      <c r="HW65" s="104"/>
      <c r="IE65" s="5"/>
      <c r="IF65" s="101"/>
      <c r="IG65" s="101"/>
      <c r="IH65" s="101"/>
      <c r="II65" s="102"/>
      <c r="IJ65" s="102"/>
      <c r="IK65" s="103"/>
      <c r="IL65" s="103"/>
      <c r="IM65" s="104"/>
      <c r="IU65" s="5"/>
      <c r="IV65" s="5"/>
    </row>
    <row r="66" spans="1:256" s="105" customFormat="1" ht="12">
      <c r="A66" s="30"/>
      <c r="B66" s="20"/>
      <c r="C66" s="20"/>
      <c r="D66" s="20"/>
      <c r="E66" s="100"/>
      <c r="F66" s="23"/>
      <c r="G66" s="23"/>
      <c r="H66" s="23"/>
      <c r="I66" s="94">
        <f>K66+L66+M66+N66</f>
        <v>0</v>
      </c>
      <c r="J66" s="28" t="s">
        <v>70</v>
      </c>
      <c r="K66" s="29"/>
      <c r="L66" s="29"/>
      <c r="M66" s="29"/>
      <c r="N66" s="29"/>
      <c r="O66" s="5"/>
      <c r="P66" s="101"/>
      <c r="Q66" s="101"/>
      <c r="R66" s="101"/>
      <c r="S66" s="102"/>
      <c r="T66" s="102"/>
      <c r="U66" s="103"/>
      <c r="V66" s="103"/>
      <c r="W66" s="104"/>
      <c r="AE66" s="5"/>
      <c r="AF66" s="101"/>
      <c r="AG66" s="101"/>
      <c r="AH66" s="101"/>
      <c r="AI66" s="102"/>
      <c r="AJ66" s="102"/>
      <c r="AK66" s="103"/>
      <c r="AL66" s="103"/>
      <c r="AM66" s="104"/>
      <c r="AU66" s="5"/>
      <c r="AV66" s="101"/>
      <c r="AW66" s="101"/>
      <c r="AX66" s="101"/>
      <c r="AY66" s="102"/>
      <c r="AZ66" s="102"/>
      <c r="BA66" s="103"/>
      <c r="BB66" s="103"/>
      <c r="BC66" s="104"/>
      <c r="BK66" s="5"/>
      <c r="BL66" s="101"/>
      <c r="BM66" s="101"/>
      <c r="BN66" s="101"/>
      <c r="BO66" s="102"/>
      <c r="BP66" s="102"/>
      <c r="BQ66" s="103"/>
      <c r="BR66" s="103"/>
      <c r="BS66" s="104"/>
      <c r="CA66" s="5"/>
      <c r="CB66" s="101"/>
      <c r="CC66" s="101"/>
      <c r="CD66" s="101"/>
      <c r="CE66" s="102"/>
      <c r="CF66" s="102"/>
      <c r="CG66" s="103"/>
      <c r="CH66" s="103"/>
      <c r="CI66" s="104"/>
      <c r="CQ66" s="5"/>
      <c r="CR66" s="101"/>
      <c r="CS66" s="101"/>
      <c r="CT66" s="101"/>
      <c r="CU66" s="102"/>
      <c r="CV66" s="102"/>
      <c r="CW66" s="103"/>
      <c r="CX66" s="103"/>
      <c r="CY66" s="104"/>
      <c r="DG66" s="5"/>
      <c r="DH66" s="101"/>
      <c r="DI66" s="101"/>
      <c r="DJ66" s="101"/>
      <c r="DK66" s="102"/>
      <c r="DL66" s="102"/>
      <c r="DM66" s="103"/>
      <c r="DN66" s="103"/>
      <c r="DO66" s="104"/>
      <c r="DW66" s="5"/>
      <c r="DX66" s="101"/>
      <c r="DY66" s="101"/>
      <c r="DZ66" s="101"/>
      <c r="EA66" s="102"/>
      <c r="EB66" s="102"/>
      <c r="EC66" s="103"/>
      <c r="ED66" s="103"/>
      <c r="EE66" s="104"/>
      <c r="EM66" s="5"/>
      <c r="EN66" s="101"/>
      <c r="EO66" s="101"/>
      <c r="EP66" s="101"/>
      <c r="EQ66" s="102"/>
      <c r="ER66" s="102"/>
      <c r="ES66" s="103"/>
      <c r="ET66" s="103"/>
      <c r="EU66" s="104"/>
      <c r="FC66" s="5"/>
      <c r="FD66" s="101"/>
      <c r="FE66" s="101"/>
      <c r="FF66" s="101"/>
      <c r="FG66" s="102"/>
      <c r="FH66" s="102"/>
      <c r="FI66" s="103"/>
      <c r="FJ66" s="103"/>
      <c r="FK66" s="104"/>
      <c r="FS66" s="5"/>
      <c r="FT66" s="101"/>
      <c r="FU66" s="101"/>
      <c r="FV66" s="101"/>
      <c r="FW66" s="102"/>
      <c r="FX66" s="102"/>
      <c r="FY66" s="103"/>
      <c r="FZ66" s="103"/>
      <c r="GA66" s="104"/>
      <c r="GI66" s="5"/>
      <c r="GJ66" s="101"/>
      <c r="GK66" s="101"/>
      <c r="GL66" s="101"/>
      <c r="GM66" s="102"/>
      <c r="GN66" s="102"/>
      <c r="GO66" s="103"/>
      <c r="GP66" s="103"/>
      <c r="GQ66" s="104"/>
      <c r="GY66" s="5"/>
      <c r="GZ66" s="101"/>
      <c r="HA66" s="101"/>
      <c r="HB66" s="101"/>
      <c r="HC66" s="102"/>
      <c r="HD66" s="102"/>
      <c r="HE66" s="103"/>
      <c r="HF66" s="103"/>
      <c r="HG66" s="104"/>
      <c r="HO66" s="5"/>
      <c r="HP66" s="101"/>
      <c r="HQ66" s="101"/>
      <c r="HR66" s="101"/>
      <c r="HS66" s="102"/>
      <c r="HT66" s="102"/>
      <c r="HU66" s="103"/>
      <c r="HV66" s="103"/>
      <c r="HW66" s="104"/>
      <c r="IE66" s="5"/>
      <c r="IF66" s="101"/>
      <c r="IG66" s="101"/>
      <c r="IH66" s="101"/>
      <c r="II66" s="102"/>
      <c r="IJ66" s="102"/>
      <c r="IK66" s="103"/>
      <c r="IL66" s="103"/>
      <c r="IM66" s="104"/>
      <c r="IU66" s="5"/>
      <c r="IV66" s="5"/>
    </row>
    <row r="67" spans="1:14" ht="12.75" customHeight="1">
      <c r="A67" s="30" t="s">
        <v>84</v>
      </c>
      <c r="B67" s="20">
        <v>921</v>
      </c>
      <c r="C67" s="20">
        <v>92113</v>
      </c>
      <c r="D67" s="20">
        <v>6229</v>
      </c>
      <c r="E67" s="100" t="s">
        <v>85</v>
      </c>
      <c r="F67" s="23" t="s">
        <v>86</v>
      </c>
      <c r="G67" s="23">
        <v>2009</v>
      </c>
      <c r="H67" s="23">
        <v>2010</v>
      </c>
      <c r="I67" s="94">
        <f>K67+L67+M67+N67+293408</f>
        <v>10643627</v>
      </c>
      <c r="J67" s="28" t="s">
        <v>16</v>
      </c>
      <c r="K67" s="29">
        <f>K68+K69</f>
        <v>50000</v>
      </c>
      <c r="L67" s="29">
        <f>L70+L69</f>
        <v>10300219</v>
      </c>
      <c r="M67" s="29"/>
      <c r="N67" s="29"/>
    </row>
    <row r="68" spans="1:14" ht="12.75">
      <c r="A68" s="30"/>
      <c r="B68" s="20"/>
      <c r="C68" s="20"/>
      <c r="D68" s="20"/>
      <c r="E68" s="100"/>
      <c r="F68" s="23"/>
      <c r="G68" s="23"/>
      <c r="H68" s="23"/>
      <c r="I68" s="94"/>
      <c r="J68" s="25" t="s">
        <v>67</v>
      </c>
      <c r="K68" s="29"/>
      <c r="L68"/>
      <c r="M68" s="29"/>
      <c r="N68" s="29"/>
    </row>
    <row r="69" spans="1:14" ht="12.75">
      <c r="A69" s="30"/>
      <c r="B69" s="20"/>
      <c r="C69" s="20"/>
      <c r="D69" s="20"/>
      <c r="E69" s="100"/>
      <c r="F69" s="23"/>
      <c r="G69" s="23"/>
      <c r="H69" s="23"/>
      <c r="I69" s="94">
        <f>K69+L69+M69+N69</f>
        <v>50000</v>
      </c>
      <c r="J69" s="28" t="s">
        <v>18</v>
      </c>
      <c r="K69" s="29">
        <v>50000</v>
      </c>
      <c r="L69" s="29"/>
      <c r="M69" s="29"/>
      <c r="N69" s="29"/>
    </row>
    <row r="70" spans="1:14" ht="12.75">
      <c r="A70" s="30"/>
      <c r="B70" s="20"/>
      <c r="C70" s="20"/>
      <c r="D70" s="20"/>
      <c r="E70" s="100"/>
      <c r="F70" s="23"/>
      <c r="G70" s="23"/>
      <c r="H70" s="23"/>
      <c r="I70" s="94">
        <f>K70+L70+M70+N70</f>
        <v>10300219</v>
      </c>
      <c r="J70" s="28" t="s">
        <v>70</v>
      </c>
      <c r="K70" s="29"/>
      <c r="L70" s="29">
        <v>10300219</v>
      </c>
      <c r="M70" s="29"/>
      <c r="N70" s="29"/>
    </row>
    <row r="71" spans="1:14" ht="12.75" customHeight="1">
      <c r="A71" s="30" t="s">
        <v>87</v>
      </c>
      <c r="B71" s="20">
        <v>921</v>
      </c>
      <c r="C71" s="20">
        <v>92116</v>
      </c>
      <c r="D71" s="20">
        <v>6229</v>
      </c>
      <c r="E71" s="3" t="s">
        <v>88</v>
      </c>
      <c r="F71" s="106" t="s">
        <v>69</v>
      </c>
      <c r="G71" s="23">
        <v>2010</v>
      </c>
      <c r="H71" s="23">
        <v>2012</v>
      </c>
      <c r="I71" s="94">
        <f>K71+L71+M71+N71</f>
        <v>2040000</v>
      </c>
      <c r="J71" s="28" t="s">
        <v>16</v>
      </c>
      <c r="K71" s="29">
        <f>K72+K73</f>
        <v>40000</v>
      </c>
      <c r="L71" s="29">
        <f>L72+L73</f>
        <v>2000000</v>
      </c>
      <c r="M71" s="29"/>
      <c r="N71" s="29"/>
    </row>
    <row r="72" spans="1:14" ht="12.75">
      <c r="A72" s="30"/>
      <c r="B72" s="20"/>
      <c r="C72" s="20"/>
      <c r="D72" s="20"/>
      <c r="F72" s="106"/>
      <c r="G72" s="23"/>
      <c r="H72" s="23"/>
      <c r="I72" s="94"/>
      <c r="J72" s="25" t="s">
        <v>67</v>
      </c>
      <c r="K72" s="29"/>
      <c r="L72"/>
      <c r="M72" s="29"/>
      <c r="N72" s="29"/>
    </row>
    <row r="73" spans="1:14" ht="12.75">
      <c r="A73" s="30"/>
      <c r="B73" s="20"/>
      <c r="C73" s="20"/>
      <c r="D73" s="20"/>
      <c r="F73" s="106"/>
      <c r="G73" s="23"/>
      <c r="H73" s="23"/>
      <c r="I73" s="94">
        <f>K73+L73+M73+N73</f>
        <v>2040000</v>
      </c>
      <c r="J73" s="28" t="s">
        <v>18</v>
      </c>
      <c r="K73" s="29">
        <v>40000</v>
      </c>
      <c r="L73" s="29">
        <v>2000000</v>
      </c>
      <c r="M73" s="29"/>
      <c r="N73" s="29"/>
    </row>
    <row r="74" spans="1:14" ht="12.75">
      <c r="A74" s="30"/>
      <c r="B74" s="20"/>
      <c r="C74" s="20"/>
      <c r="D74" s="20"/>
      <c r="F74" s="106"/>
      <c r="G74" s="23"/>
      <c r="H74" s="23"/>
      <c r="I74" s="94">
        <f>K74+L74+M74+N74</f>
        <v>10300219</v>
      </c>
      <c r="J74" s="28" t="s">
        <v>70</v>
      </c>
      <c r="K74" s="29"/>
      <c r="L74" s="29">
        <v>10300219</v>
      </c>
      <c r="M74" s="29"/>
      <c r="N74" s="29"/>
    </row>
    <row r="75" spans="1:14" ht="11.25" customHeight="1">
      <c r="A75" s="30" t="s">
        <v>89</v>
      </c>
      <c r="B75" s="20">
        <v>926</v>
      </c>
      <c r="C75" s="20">
        <v>92601</v>
      </c>
      <c r="D75" s="20">
        <v>6050</v>
      </c>
      <c r="E75" s="22" t="s">
        <v>41</v>
      </c>
      <c r="F75" s="23" t="s">
        <v>66</v>
      </c>
      <c r="G75" s="23">
        <v>2009</v>
      </c>
      <c r="H75" s="23">
        <v>2012</v>
      </c>
      <c r="I75" s="29">
        <f>I76+I77</f>
        <v>8725000</v>
      </c>
      <c r="J75" s="28" t="s">
        <v>16</v>
      </c>
      <c r="K75" s="29">
        <f>K76+K77</f>
        <v>500000</v>
      </c>
      <c r="L75" s="29">
        <f>L76+L77</f>
        <v>6310000</v>
      </c>
      <c r="M75" s="29">
        <f>M76+M77</f>
        <v>1900000</v>
      </c>
      <c r="N75" s="29"/>
    </row>
    <row r="76" spans="1:14" ht="12.75">
      <c r="A76" s="30"/>
      <c r="B76" s="20"/>
      <c r="C76" s="20"/>
      <c r="D76" s="20"/>
      <c r="E76" s="22"/>
      <c r="F76" s="23"/>
      <c r="G76" s="23"/>
      <c r="H76" s="23"/>
      <c r="I76" s="94">
        <f>K76+L76+M76+N76</f>
        <v>0</v>
      </c>
      <c r="J76" s="25" t="s">
        <v>67</v>
      </c>
      <c r="K76" s="29"/>
      <c r="L76" s="65"/>
      <c r="M76" s="29"/>
      <c r="N76" s="29"/>
    </row>
    <row r="77" spans="1:14" ht="12.75">
      <c r="A77" s="30"/>
      <c r="B77" s="20"/>
      <c r="C77" s="20"/>
      <c r="D77" s="20"/>
      <c r="E77" s="22"/>
      <c r="F77" s="23"/>
      <c r="G77" s="23"/>
      <c r="H77" s="23"/>
      <c r="I77" s="94">
        <f>K77+L77+M77+N77+15000</f>
        <v>8725000</v>
      </c>
      <c r="J77" s="28" t="s">
        <v>18</v>
      </c>
      <c r="K77" s="65">
        <v>500000</v>
      </c>
      <c r="L77" s="29">
        <v>6310000</v>
      </c>
      <c r="M77" s="29">
        <v>1900000</v>
      </c>
      <c r="N77" s="29"/>
    </row>
    <row r="78" spans="1:14" ht="12.75">
      <c r="A78" s="30"/>
      <c r="B78" s="20"/>
      <c r="C78" s="20"/>
      <c r="D78" s="20"/>
      <c r="E78" s="22"/>
      <c r="F78" s="23"/>
      <c r="G78" s="23"/>
      <c r="H78" s="23"/>
      <c r="I78" s="94">
        <f>K78+L78+M78+N78</f>
        <v>0</v>
      </c>
      <c r="J78" s="28" t="s">
        <v>70</v>
      </c>
      <c r="K78" s="29"/>
      <c r="L78" s="65"/>
      <c r="M78" s="29"/>
      <c r="N78" s="29"/>
    </row>
    <row r="79" spans="1:14" ht="12.75" customHeight="1" hidden="1">
      <c r="A79" s="107"/>
      <c r="B79" s="108"/>
      <c r="C79" s="108"/>
      <c r="D79" s="108"/>
      <c r="E79" s="109"/>
      <c r="F79" s="110"/>
      <c r="G79" s="111">
        <v>2008</v>
      </c>
      <c r="H79" s="111">
        <v>2010</v>
      </c>
      <c r="I79" s="112"/>
      <c r="J79" s="113" t="s">
        <v>90</v>
      </c>
      <c r="K79" s="114"/>
      <c r="L79" s="114">
        <v>100000</v>
      </c>
      <c r="M79" s="114">
        <v>125000</v>
      </c>
      <c r="N79" s="115"/>
    </row>
    <row r="80" spans="2:14" ht="12.75" customHeight="1" hidden="1">
      <c r="B80" s="116"/>
      <c r="C80" s="116"/>
      <c r="D80" s="116"/>
      <c r="E80" s="109"/>
      <c r="F80" s="117"/>
      <c r="G80" s="111"/>
      <c r="H80" s="111"/>
      <c r="I80" s="118"/>
      <c r="J80" s="119" t="s">
        <v>91</v>
      </c>
      <c r="K80" s="120"/>
      <c r="L80" s="120"/>
      <c r="M80" s="120"/>
      <c r="N80" s="121"/>
    </row>
    <row r="81" spans="2:14" ht="12.75" customHeight="1" hidden="1">
      <c r="B81" s="116"/>
      <c r="C81" s="116"/>
      <c r="D81" s="116"/>
      <c r="E81" s="109"/>
      <c r="F81" s="117"/>
      <c r="G81" s="111"/>
      <c r="H81" s="111"/>
      <c r="I81" s="118"/>
      <c r="J81" s="122" t="s">
        <v>92</v>
      </c>
      <c r="K81" s="123"/>
      <c r="L81" s="123"/>
      <c r="M81" s="123"/>
      <c r="N81" s="124"/>
    </row>
    <row r="82" spans="2:14" ht="12.75" customHeight="1" hidden="1">
      <c r="B82" s="116"/>
      <c r="C82" s="116"/>
      <c r="D82" s="116"/>
      <c r="E82" s="109"/>
      <c r="F82" s="117"/>
      <c r="G82" s="111"/>
      <c r="H82" s="111"/>
      <c r="I82" s="118"/>
      <c r="J82" s="122" t="s">
        <v>93</v>
      </c>
      <c r="K82" s="123"/>
      <c r="L82" s="123">
        <f>L79</f>
        <v>100000</v>
      </c>
      <c r="M82" s="123">
        <f>M79</f>
        <v>125000</v>
      </c>
      <c r="N82" s="124"/>
    </row>
    <row r="83" spans="2:14" ht="12.75" customHeight="1" hidden="1">
      <c r="B83" s="116"/>
      <c r="C83" s="116"/>
      <c r="D83" s="116"/>
      <c r="E83" s="109"/>
      <c r="F83" s="117"/>
      <c r="G83" s="111"/>
      <c r="H83" s="111"/>
      <c r="I83" s="118"/>
      <c r="J83" s="122" t="s">
        <v>94</v>
      </c>
      <c r="K83" s="123"/>
      <c r="L83" s="123"/>
      <c r="M83" s="123"/>
      <c r="N83" s="124"/>
    </row>
    <row r="84" spans="2:15" ht="12.75" customHeight="1" hidden="1">
      <c r="B84" s="116"/>
      <c r="C84" s="116"/>
      <c r="D84" s="116"/>
      <c r="E84" s="109"/>
      <c r="F84" s="117"/>
      <c r="G84" s="111"/>
      <c r="H84" s="111"/>
      <c r="I84" s="118"/>
      <c r="J84" s="122" t="s">
        <v>95</v>
      </c>
      <c r="K84" s="123"/>
      <c r="L84" s="123">
        <f>L82</f>
        <v>100000</v>
      </c>
      <c r="M84" s="123">
        <f>M82</f>
        <v>125000</v>
      </c>
      <c r="N84" s="124"/>
      <c r="O84" s="93"/>
    </row>
    <row r="85" spans="2:14" ht="12.75" customHeight="1" hidden="1">
      <c r="B85" s="116"/>
      <c r="C85" s="116"/>
      <c r="D85" s="116"/>
      <c r="E85" s="109"/>
      <c r="F85" s="117"/>
      <c r="G85" s="111"/>
      <c r="H85" s="111"/>
      <c r="I85" s="118"/>
      <c r="J85" s="122" t="s">
        <v>96</v>
      </c>
      <c r="K85" s="123"/>
      <c r="L85" s="123"/>
      <c r="M85" s="123"/>
      <c r="N85" s="124"/>
    </row>
    <row r="86" spans="2:14" ht="12.75" customHeight="1" hidden="1">
      <c r="B86" s="116"/>
      <c r="C86" s="116"/>
      <c r="D86" s="116"/>
      <c r="E86" s="109"/>
      <c r="F86" s="117"/>
      <c r="G86" s="111"/>
      <c r="H86" s="111"/>
      <c r="I86" s="118"/>
      <c r="J86" s="122" t="s">
        <v>97</v>
      </c>
      <c r="K86" s="123"/>
      <c r="L86" s="123"/>
      <c r="M86" s="123"/>
      <c r="N86" s="124"/>
    </row>
    <row r="87" spans="2:14" ht="12.75" customHeight="1" hidden="1">
      <c r="B87" s="116"/>
      <c r="C87" s="116"/>
      <c r="D87" s="116"/>
      <c r="E87" s="109"/>
      <c r="F87" s="125"/>
      <c r="G87" s="111"/>
      <c r="H87" s="111"/>
      <c r="I87" s="126"/>
      <c r="J87" s="127" t="s">
        <v>98</v>
      </c>
      <c r="K87" s="128"/>
      <c r="L87" s="128"/>
      <c r="M87" s="128"/>
      <c r="N87" s="129"/>
    </row>
    <row r="88" spans="1:15" ht="12.75" hidden="1">
      <c r="A88" s="107"/>
      <c r="B88" s="108"/>
      <c r="C88" s="108"/>
      <c r="D88" s="108"/>
      <c r="E88" s="109"/>
      <c r="F88" s="110"/>
      <c r="G88" s="111">
        <v>2008</v>
      </c>
      <c r="H88" s="111">
        <v>2008</v>
      </c>
      <c r="I88" s="112"/>
      <c r="J88" s="113" t="s">
        <v>90</v>
      </c>
      <c r="K88" s="114"/>
      <c r="L88" s="114"/>
      <c r="M88" s="114"/>
      <c r="N88" s="115"/>
      <c r="O88" s="93"/>
    </row>
    <row r="89" spans="2:15" ht="12.75" hidden="1">
      <c r="B89" s="116"/>
      <c r="C89" s="116"/>
      <c r="D89" s="116"/>
      <c r="E89" s="109"/>
      <c r="F89" s="117"/>
      <c r="G89" s="111"/>
      <c r="H89" s="111"/>
      <c r="I89" s="118"/>
      <c r="J89" s="119" t="s">
        <v>91</v>
      </c>
      <c r="K89" s="120"/>
      <c r="L89" s="120"/>
      <c r="M89" s="120"/>
      <c r="N89" s="121"/>
      <c r="O89" s="93"/>
    </row>
    <row r="90" spans="2:15" ht="12.75" hidden="1">
      <c r="B90" s="116"/>
      <c r="C90" s="116"/>
      <c r="D90" s="116"/>
      <c r="E90" s="109"/>
      <c r="F90" s="117"/>
      <c r="G90" s="111"/>
      <c r="H90" s="111"/>
      <c r="I90" s="118"/>
      <c r="J90" s="122" t="s">
        <v>92</v>
      </c>
      <c r="K90" s="130"/>
      <c r="L90" s="130"/>
      <c r="M90" s="123"/>
      <c r="N90" s="124"/>
      <c r="O90" s="93"/>
    </row>
    <row r="91" spans="2:15" ht="12.75" hidden="1">
      <c r="B91" s="116"/>
      <c r="C91" s="116"/>
      <c r="D91" s="116"/>
      <c r="E91" s="109"/>
      <c r="F91" s="117"/>
      <c r="G91" s="111"/>
      <c r="H91" s="111"/>
      <c r="I91" s="118"/>
      <c r="J91" s="122" t="s">
        <v>93</v>
      </c>
      <c r="K91" s="123"/>
      <c r="L91" s="123"/>
      <c r="M91" s="123"/>
      <c r="N91" s="124"/>
      <c r="O91" s="93"/>
    </row>
    <row r="92" spans="2:14" ht="12.75" hidden="1">
      <c r="B92" s="116"/>
      <c r="C92" s="116"/>
      <c r="D92" s="116"/>
      <c r="E92" s="109"/>
      <c r="F92" s="117"/>
      <c r="G92" s="111"/>
      <c r="H92" s="111"/>
      <c r="I92" s="118"/>
      <c r="J92" s="122" t="s">
        <v>94</v>
      </c>
      <c r="K92" s="123"/>
      <c r="L92" s="123"/>
      <c r="M92" s="123"/>
      <c r="N92" s="124"/>
    </row>
    <row r="93" spans="2:14" ht="12.75" hidden="1">
      <c r="B93" s="116"/>
      <c r="C93" s="116"/>
      <c r="D93" s="116"/>
      <c r="E93" s="109"/>
      <c r="F93" s="117"/>
      <c r="G93" s="111"/>
      <c r="H93" s="111"/>
      <c r="I93" s="118"/>
      <c r="J93" s="122" t="s">
        <v>95</v>
      </c>
      <c r="K93" s="123"/>
      <c r="L93" s="123"/>
      <c r="M93" s="123"/>
      <c r="N93" s="124"/>
    </row>
    <row r="94" spans="2:14" ht="12.75" hidden="1">
      <c r="B94" s="116"/>
      <c r="C94" s="116"/>
      <c r="D94" s="116"/>
      <c r="E94" s="109"/>
      <c r="F94" s="117"/>
      <c r="G94" s="111"/>
      <c r="H94" s="111"/>
      <c r="I94" s="118"/>
      <c r="J94" s="122" t="s">
        <v>96</v>
      </c>
      <c r="K94" s="123"/>
      <c r="L94" s="123"/>
      <c r="M94" s="123"/>
      <c r="N94" s="124"/>
    </row>
    <row r="95" spans="2:14" ht="12.75" hidden="1">
      <c r="B95" s="116"/>
      <c r="C95" s="116"/>
      <c r="D95" s="116"/>
      <c r="E95" s="109"/>
      <c r="F95" s="117"/>
      <c r="G95" s="111"/>
      <c r="H95" s="111"/>
      <c r="I95" s="118"/>
      <c r="J95" s="122" t="s">
        <v>97</v>
      </c>
      <c r="K95" s="123"/>
      <c r="L95" s="123"/>
      <c r="M95" s="123"/>
      <c r="N95" s="124"/>
    </row>
    <row r="96" spans="2:14" ht="12.75" hidden="1">
      <c r="B96" s="116"/>
      <c r="C96" s="116"/>
      <c r="D96" s="116"/>
      <c r="E96" s="109"/>
      <c r="F96" s="125"/>
      <c r="G96" s="111"/>
      <c r="H96" s="111"/>
      <c r="I96" s="126"/>
      <c r="J96" s="127" t="s">
        <v>98</v>
      </c>
      <c r="K96" s="128"/>
      <c r="L96" s="128"/>
      <c r="M96" s="128"/>
      <c r="N96" s="129"/>
    </row>
    <row r="97" spans="1:14" s="5" customFormat="1" ht="11.25" customHeight="1">
      <c r="A97" s="131"/>
      <c r="E97" s="66"/>
      <c r="F97" s="132"/>
      <c r="G97" s="67"/>
      <c r="H97" s="67"/>
      <c r="I97" s="133"/>
      <c r="J97" s="134"/>
      <c r="K97" s="135"/>
      <c r="L97" s="135"/>
      <c r="M97" s="135"/>
      <c r="N97" s="135"/>
    </row>
    <row r="98" spans="1:14" s="5" customFormat="1" ht="12.75">
      <c r="A98" s="131"/>
      <c r="E98"/>
      <c r="F98" s="136"/>
      <c r="G98" s="71"/>
      <c r="H98" s="71"/>
      <c r="I98" s="137"/>
      <c r="J98" s="138"/>
      <c r="K98" s="139"/>
      <c r="L98" s="139"/>
      <c r="M98" s="139"/>
      <c r="N98" s="139"/>
    </row>
    <row r="99" spans="1:14" s="5" customFormat="1" ht="11.25">
      <c r="A99" s="131"/>
      <c r="E99" s="71"/>
      <c r="F99" s="136"/>
      <c r="G99" s="71"/>
      <c r="H99" s="71"/>
      <c r="I99" s="137"/>
      <c r="J99" s="138"/>
      <c r="K99" s="139"/>
      <c r="L99" s="139"/>
      <c r="M99" s="139"/>
      <c r="N99" s="139"/>
    </row>
    <row r="100" spans="1:14" s="5" customFormat="1" ht="11.25">
      <c r="A100" s="131"/>
      <c r="E100" s="71"/>
      <c r="F100" s="136"/>
      <c r="G100" s="71"/>
      <c r="H100" s="71"/>
      <c r="I100" s="137"/>
      <c r="J100" s="138"/>
      <c r="K100" s="139"/>
      <c r="L100" s="139"/>
      <c r="M100" s="139"/>
      <c r="N100" s="139"/>
    </row>
    <row r="101" spans="1:4" ht="12.75">
      <c r="A101" s="131"/>
      <c r="B101" s="5"/>
      <c r="C101" s="5"/>
      <c r="D101" s="5"/>
    </row>
    <row r="102" spans="1:4" ht="12.75">
      <c r="A102" s="131"/>
      <c r="B102" s="5"/>
      <c r="C102" s="5"/>
      <c r="D102" s="5"/>
    </row>
    <row r="103" spans="1:4" ht="12.75">
      <c r="A103" s="131"/>
      <c r="B103" s="5"/>
      <c r="C103" s="5"/>
      <c r="D103" s="5"/>
    </row>
    <row r="104" spans="1:14" ht="12.75">
      <c r="A104" s="131"/>
      <c r="B104" s="5"/>
      <c r="C104" s="5"/>
      <c r="D104" s="5"/>
      <c r="G104" s="13"/>
      <c r="H104" s="13"/>
      <c r="I104" s="140"/>
      <c r="K104" s="140"/>
      <c r="L104" s="140"/>
      <c r="M104" s="140"/>
      <c r="N104" s="140"/>
    </row>
    <row r="105" spans="1:14" ht="12.75">
      <c r="A105" s="131"/>
      <c r="B105" s="5"/>
      <c r="C105" s="5"/>
      <c r="D105" s="5"/>
      <c r="K105" s="140"/>
      <c r="L105" s="140"/>
      <c r="M105" s="140"/>
      <c r="N105" s="140"/>
    </row>
    <row r="106" spans="1:10" ht="12.75">
      <c r="A106" s="131"/>
      <c r="B106" s="5"/>
      <c r="C106" s="5"/>
      <c r="D106" s="5"/>
      <c r="G106" s="141"/>
      <c r="H106" s="141"/>
      <c r="I106" s="142"/>
      <c r="J106" s="143"/>
    </row>
    <row r="107" spans="1:10" ht="12.75">
      <c r="A107" s="131"/>
      <c r="B107" s="5"/>
      <c r="C107" s="5"/>
      <c r="D107" s="5"/>
      <c r="G107" s="141"/>
      <c r="H107" s="141"/>
      <c r="I107" s="142"/>
      <c r="J107" s="143"/>
    </row>
    <row r="108" spans="1:14" s="5" customFormat="1" ht="11.25">
      <c r="A108" s="131"/>
      <c r="E108" s="144"/>
      <c r="F108" s="84"/>
      <c r="G108" s="141"/>
      <c r="H108" s="141"/>
      <c r="I108" s="142"/>
      <c r="J108" s="143"/>
      <c r="K108" s="145"/>
      <c r="L108" s="145"/>
      <c r="M108" s="145"/>
      <c r="N108" s="145"/>
    </row>
    <row r="109" spans="1:15" s="5" customFormat="1" ht="11.25">
      <c r="A109" s="131"/>
      <c r="E109" s="144"/>
      <c r="F109" s="84"/>
      <c r="G109" s="141"/>
      <c r="H109" s="141"/>
      <c r="I109" s="142"/>
      <c r="J109" s="143"/>
      <c r="K109" s="145"/>
      <c r="L109" s="145"/>
      <c r="M109" s="145"/>
      <c r="N109" s="145"/>
      <c r="O109" s="93"/>
    </row>
    <row r="110" spans="1:15" ht="27.75" customHeight="1">
      <c r="A110" s="131"/>
      <c r="B110" s="5"/>
      <c r="C110" s="5"/>
      <c r="D110" s="5"/>
      <c r="E110" s="144"/>
      <c r="G110" s="141"/>
      <c r="H110" s="141"/>
      <c r="I110" s="142"/>
      <c r="J110" s="143"/>
      <c r="O110" s="93"/>
    </row>
    <row r="111" spans="1:15" ht="61.5" customHeight="1">
      <c r="A111" s="131"/>
      <c r="B111" s="146"/>
      <c r="C111" s="5"/>
      <c r="D111" s="93"/>
      <c r="E111" s="144"/>
      <c r="G111" s="141"/>
      <c r="H111" s="141"/>
      <c r="I111" s="142"/>
      <c r="J111" s="143"/>
      <c r="O111" s="93"/>
    </row>
    <row r="112" spans="1:15" ht="12.75">
      <c r="A112" s="131"/>
      <c r="B112" s="5"/>
      <c r="C112" s="5"/>
      <c r="D112" s="93"/>
      <c r="E112" s="144"/>
      <c r="G112" s="141"/>
      <c r="H112" s="141"/>
      <c r="I112" s="142"/>
      <c r="J112" s="143"/>
      <c r="O112" s="93"/>
    </row>
    <row r="113" spans="1:15" ht="16.5" customHeight="1">
      <c r="A113" s="131"/>
      <c r="B113" s="5"/>
      <c r="C113" s="5"/>
      <c r="D113" s="93"/>
      <c r="E113" s="144"/>
      <c r="G113" s="141"/>
      <c r="H113" s="141"/>
      <c r="I113" s="142"/>
      <c r="J113" s="143"/>
      <c r="O113" s="93"/>
    </row>
    <row r="114" spans="1:15" ht="12.75">
      <c r="A114" s="131"/>
      <c r="B114" s="5"/>
      <c r="C114" s="5"/>
      <c r="D114" s="93"/>
      <c r="E114" s="144"/>
      <c r="G114" s="141"/>
      <c r="H114" s="141"/>
      <c r="I114" s="142"/>
      <c r="J114" s="143"/>
      <c r="O114" s="93"/>
    </row>
    <row r="115" spans="1:15" ht="12.75">
      <c r="A115" s="131"/>
      <c r="B115" s="5"/>
      <c r="C115" s="5"/>
      <c r="D115" s="93"/>
      <c r="E115" s="144"/>
      <c r="G115" s="141"/>
      <c r="H115" s="141"/>
      <c r="I115" s="142"/>
      <c r="J115" s="143"/>
      <c r="O115" s="93"/>
    </row>
    <row r="116" spans="1:15" ht="12.75">
      <c r="A116" s="131"/>
      <c r="B116" s="5"/>
      <c r="C116" s="5"/>
      <c r="D116" s="93"/>
      <c r="E116" s="144"/>
      <c r="G116" s="141"/>
      <c r="H116" s="141"/>
      <c r="I116" s="142"/>
      <c r="J116" s="143"/>
      <c r="O116" s="93"/>
    </row>
    <row r="117" spans="1:5" ht="12.75">
      <c r="A117" s="131"/>
      <c r="B117" s="5"/>
      <c r="C117" s="5"/>
      <c r="D117" s="93"/>
      <c r="E117" s="144"/>
    </row>
    <row r="118" spans="1:4" ht="12.75">
      <c r="A118" s="131"/>
      <c r="B118" s="5"/>
      <c r="C118" s="5"/>
      <c r="D118" s="93"/>
    </row>
    <row r="119" spans="1:14" ht="12.75">
      <c r="A119" s="131"/>
      <c r="B119" s="5"/>
      <c r="C119" s="5"/>
      <c r="D119" s="93"/>
      <c r="N119" s="8"/>
    </row>
    <row r="120" spans="1:14" ht="12.75">
      <c r="A120" s="131"/>
      <c r="B120" s="5"/>
      <c r="C120" s="5"/>
      <c r="D120" s="93"/>
      <c r="E120" s="144"/>
      <c r="N120" s="8"/>
    </row>
    <row r="121" spans="1:14" ht="12.75">
      <c r="A121" s="131"/>
      <c r="B121" s="5"/>
      <c r="C121" s="5"/>
      <c r="D121" s="93"/>
      <c r="E121" s="144"/>
      <c r="N121" s="8"/>
    </row>
    <row r="122" spans="1:5" ht="12.75">
      <c r="A122" s="131"/>
      <c r="B122" s="5"/>
      <c r="C122" s="5"/>
      <c r="D122" s="93"/>
      <c r="E122" s="144"/>
    </row>
    <row r="123" spans="1:5" ht="12.75">
      <c r="A123" s="131"/>
      <c r="B123" s="5"/>
      <c r="C123" s="5"/>
      <c r="D123" s="93"/>
      <c r="E123" s="144"/>
    </row>
    <row r="124" spans="1:5" ht="12.75">
      <c r="A124" s="131"/>
      <c r="B124" s="5"/>
      <c r="C124" s="5"/>
      <c r="D124" s="93"/>
      <c r="E124" s="144"/>
    </row>
    <row r="125" spans="1:5" ht="12.75">
      <c r="A125" s="131"/>
      <c r="B125" s="5"/>
      <c r="C125" s="5"/>
      <c r="D125" s="93"/>
      <c r="E125" s="144"/>
    </row>
    <row r="126" spans="1:5" ht="12.75">
      <c r="A126" s="131"/>
      <c r="B126" s="5"/>
      <c r="C126" s="5"/>
      <c r="D126" s="93"/>
      <c r="E126" s="144"/>
    </row>
    <row r="127" spans="1:5" ht="12.75">
      <c r="A127" s="131"/>
      <c r="B127" s="5"/>
      <c r="C127" s="5"/>
      <c r="D127" s="93"/>
      <c r="E127" s="144"/>
    </row>
    <row r="128" spans="1:5" ht="12.75">
      <c r="A128" s="131"/>
      <c r="B128" s="5"/>
      <c r="C128" s="5"/>
      <c r="D128" s="93"/>
      <c r="E128" s="144"/>
    </row>
    <row r="129" spans="1:5" ht="12.75">
      <c r="A129" s="131"/>
      <c r="B129" s="5"/>
      <c r="C129" s="5"/>
      <c r="D129" s="93"/>
      <c r="E129" s="144"/>
    </row>
    <row r="130" spans="1:5" ht="12.75">
      <c r="A130" s="131"/>
      <c r="B130" s="5"/>
      <c r="C130" s="5"/>
      <c r="D130" s="93"/>
      <c r="E130" s="144"/>
    </row>
    <row r="131" spans="1:5" ht="12.75">
      <c r="A131" s="131"/>
      <c r="B131" s="5"/>
      <c r="C131" s="5"/>
      <c r="D131" s="93"/>
      <c r="E131" s="144"/>
    </row>
    <row r="132" spans="1:4" ht="12.75">
      <c r="A132" s="131"/>
      <c r="B132" s="5"/>
      <c r="C132" s="5"/>
      <c r="D132" s="93"/>
    </row>
    <row r="133" spans="1:4" ht="12.75">
      <c r="A133" s="131"/>
      <c r="B133" s="5"/>
      <c r="C133" s="5"/>
      <c r="D133" s="93"/>
    </row>
    <row r="134" spans="1:4" ht="12.75">
      <c r="A134" s="131"/>
      <c r="B134" s="5"/>
      <c r="C134" s="5"/>
      <c r="D134" s="93"/>
    </row>
    <row r="135" spans="1:4" ht="12.75">
      <c r="A135" s="131"/>
      <c r="B135" s="5"/>
      <c r="C135" s="5"/>
      <c r="D135" s="93"/>
    </row>
    <row r="136" spans="1:4" ht="12.75">
      <c r="A136" s="131"/>
      <c r="B136" s="5"/>
      <c r="C136" s="5"/>
      <c r="D136" s="93"/>
    </row>
    <row r="137" spans="1:4" ht="12.75">
      <c r="A137" s="131"/>
      <c r="B137" s="5"/>
      <c r="C137" s="5"/>
      <c r="D137" s="5"/>
    </row>
    <row r="138" spans="1:4" ht="12.75">
      <c r="A138" s="131"/>
      <c r="B138" s="5"/>
      <c r="C138" s="5"/>
      <c r="D138" s="5"/>
    </row>
    <row r="139" spans="1:4" ht="12.75">
      <c r="A139" s="131"/>
      <c r="B139" s="5"/>
      <c r="C139" s="5"/>
      <c r="D139" s="5"/>
    </row>
    <row r="140" spans="1:4" ht="12.75">
      <c r="A140" s="131"/>
      <c r="B140" s="5"/>
      <c r="C140" s="5"/>
      <c r="D140" s="5"/>
    </row>
    <row r="141" spans="1:4" ht="12.75">
      <c r="A141" s="131"/>
      <c r="B141" s="5"/>
      <c r="C141" s="5"/>
      <c r="D141" s="5"/>
    </row>
    <row r="142" spans="1:4" ht="12.75">
      <c r="A142" s="131"/>
      <c r="B142" s="5"/>
      <c r="C142" s="5"/>
      <c r="D142" s="5"/>
    </row>
    <row r="143" spans="1:4" ht="12.75">
      <c r="A143" s="131"/>
      <c r="B143" s="5"/>
      <c r="C143" s="5"/>
      <c r="D143" s="5"/>
    </row>
    <row r="144" spans="1:4" ht="12.75">
      <c r="A144" s="131"/>
      <c r="B144" s="5"/>
      <c r="C144" s="5"/>
      <c r="D144" s="5"/>
    </row>
    <row r="145" spans="1:4" ht="12.75">
      <c r="A145" s="131"/>
      <c r="B145" s="5"/>
      <c r="C145" s="5"/>
      <c r="D145" s="5"/>
    </row>
    <row r="146" spans="1:4" ht="12.75">
      <c r="A146" s="131"/>
      <c r="B146" s="5"/>
      <c r="C146" s="5"/>
      <c r="D146" s="5"/>
    </row>
    <row r="147" spans="1:4" ht="12.75">
      <c r="A147" s="131"/>
      <c r="B147" s="5"/>
      <c r="C147" s="5"/>
      <c r="D147" s="5"/>
    </row>
    <row r="148" spans="1:4" ht="12.75">
      <c r="A148" s="131"/>
      <c r="B148" s="5"/>
      <c r="C148" s="5"/>
      <c r="D148" s="5"/>
    </row>
    <row r="149" spans="1:4" ht="12.75">
      <c r="A149" s="131"/>
      <c r="B149" s="5"/>
      <c r="C149" s="5"/>
      <c r="D149" s="5"/>
    </row>
    <row r="150" spans="1:4" ht="12.75">
      <c r="A150" s="131"/>
      <c r="B150" s="5"/>
      <c r="C150" s="5"/>
      <c r="D150" s="5"/>
    </row>
    <row r="151" spans="1:4" ht="12.75">
      <c r="A151" s="131"/>
      <c r="B151" s="5"/>
      <c r="C151" s="5"/>
      <c r="D151" s="5"/>
    </row>
    <row r="152" spans="1:4" ht="12.75">
      <c r="A152" s="131"/>
      <c r="B152" s="5"/>
      <c r="C152" s="5"/>
      <c r="D152" s="5"/>
    </row>
    <row r="153" spans="1:4" ht="12.75">
      <c r="A153" s="131"/>
      <c r="B153" s="5"/>
      <c r="C153" s="5"/>
      <c r="D153" s="5"/>
    </row>
    <row r="154" spans="1:4" ht="12.75">
      <c r="A154" s="131"/>
      <c r="B154" s="5"/>
      <c r="C154" s="5"/>
      <c r="D154" s="5"/>
    </row>
    <row r="155" spans="1:4" ht="12.75">
      <c r="A155" s="131"/>
      <c r="B155" s="5"/>
      <c r="C155" s="5"/>
      <c r="D155" s="5"/>
    </row>
    <row r="156" spans="1:4" ht="12.75">
      <c r="A156" s="131"/>
      <c r="B156" s="5"/>
      <c r="C156" s="5"/>
      <c r="D156" s="5"/>
    </row>
    <row r="157" spans="1:4" ht="12.75">
      <c r="A157" s="131"/>
      <c r="B157" s="5"/>
      <c r="C157" s="5"/>
      <c r="D157" s="5"/>
    </row>
    <row r="158" spans="1:4" ht="12.75">
      <c r="A158" s="131"/>
      <c r="B158" s="5"/>
      <c r="C158" s="5"/>
      <c r="D158" s="5"/>
    </row>
    <row r="159" spans="1:4" ht="12.75">
      <c r="A159" s="131"/>
      <c r="B159" s="5"/>
      <c r="C159" s="5"/>
      <c r="D159" s="5"/>
    </row>
    <row r="160" spans="1:4" ht="12.75">
      <c r="A160" s="131"/>
      <c r="B160" s="5"/>
      <c r="C160" s="5"/>
      <c r="D160" s="5"/>
    </row>
    <row r="161" spans="1:4" ht="12.75">
      <c r="A161" s="131"/>
      <c r="B161" s="5"/>
      <c r="C161" s="5"/>
      <c r="D161" s="5"/>
    </row>
    <row r="162" spans="1:4" ht="12.75">
      <c r="A162" s="131"/>
      <c r="B162" s="5"/>
      <c r="C162" s="5"/>
      <c r="D162" s="5"/>
    </row>
    <row r="163" spans="1:4" ht="12.75">
      <c r="A163" s="131"/>
      <c r="B163" s="5"/>
      <c r="C163" s="5"/>
      <c r="D163" s="5"/>
    </row>
    <row r="164" spans="1:4" ht="12.75">
      <c r="A164" s="131"/>
      <c r="B164" s="5"/>
      <c r="C164" s="5"/>
      <c r="D164" s="5"/>
    </row>
    <row r="165" spans="1:4" ht="12.75">
      <c r="A165" s="131"/>
      <c r="B165" s="5"/>
      <c r="C165" s="5"/>
      <c r="D165" s="5"/>
    </row>
    <row r="166" spans="1:4" ht="12.75">
      <c r="A166" s="131"/>
      <c r="B166" s="5"/>
      <c r="C166" s="5"/>
      <c r="D166" s="5"/>
    </row>
    <row r="167" spans="1:4" ht="12.75">
      <c r="A167" s="131"/>
      <c r="B167" s="5"/>
      <c r="C167" s="5"/>
      <c r="D167" s="5"/>
    </row>
    <row r="168" spans="1:4" ht="12.75">
      <c r="A168" s="131"/>
      <c r="B168" s="5"/>
      <c r="C168" s="5"/>
      <c r="D168" s="5"/>
    </row>
    <row r="169" spans="1:4" ht="12.75">
      <c r="A169" s="131"/>
      <c r="B169" s="5"/>
      <c r="C169" s="5"/>
      <c r="D169" s="5"/>
    </row>
    <row r="170" spans="1:4" ht="12.75">
      <c r="A170" s="131"/>
      <c r="B170" s="5"/>
      <c r="C170" s="5"/>
      <c r="D170" s="5"/>
    </row>
    <row r="171" spans="1:4" ht="12.75">
      <c r="A171" s="131"/>
      <c r="B171" s="5"/>
      <c r="C171" s="5"/>
      <c r="D171" s="5"/>
    </row>
    <row r="172" spans="1:4" ht="12.75">
      <c r="A172" s="131"/>
      <c r="B172" s="5"/>
      <c r="C172" s="5"/>
      <c r="D172" s="5"/>
    </row>
    <row r="173" spans="1:4" ht="12.75">
      <c r="A173" s="131"/>
      <c r="B173" s="5"/>
      <c r="C173" s="5"/>
      <c r="D173" s="5"/>
    </row>
    <row r="174" spans="1:4" ht="12.75">
      <c r="A174" s="131"/>
      <c r="B174" s="5"/>
      <c r="C174" s="5"/>
      <c r="D174" s="5"/>
    </row>
    <row r="175" spans="1:4" ht="12.75">
      <c r="A175" s="131"/>
      <c r="B175" s="5"/>
      <c r="C175" s="5"/>
      <c r="D175" s="5"/>
    </row>
    <row r="176" spans="1:4" ht="12.75">
      <c r="A176" s="131"/>
      <c r="B176" s="5"/>
      <c r="C176" s="5"/>
      <c r="D176" s="5"/>
    </row>
    <row r="177" spans="1:4" ht="12.75">
      <c r="A177" s="131"/>
      <c r="B177" s="5"/>
      <c r="C177" s="5"/>
      <c r="D177" s="5"/>
    </row>
    <row r="178" spans="1:4" ht="12.75">
      <c r="A178" s="131"/>
      <c r="B178" s="5"/>
      <c r="C178" s="5"/>
      <c r="D178" s="5"/>
    </row>
    <row r="179" spans="1:4" ht="12.75">
      <c r="A179" s="131"/>
      <c r="B179" s="5"/>
      <c r="C179" s="5"/>
      <c r="D179" s="5"/>
    </row>
    <row r="180" spans="1:4" ht="12.75">
      <c r="A180" s="131"/>
      <c r="B180" s="5"/>
      <c r="C180" s="5"/>
      <c r="D180" s="5"/>
    </row>
    <row r="181" spans="1:4" ht="12.75">
      <c r="A181" s="131"/>
      <c r="B181" s="5"/>
      <c r="C181" s="5"/>
      <c r="D181" s="5"/>
    </row>
    <row r="182" spans="1:4" ht="12.75">
      <c r="A182" s="131"/>
      <c r="B182" s="5"/>
      <c r="C182" s="5"/>
      <c r="D182" s="5"/>
    </row>
    <row r="183" spans="1:4" ht="12.75">
      <c r="A183" s="131"/>
      <c r="B183" s="5"/>
      <c r="C183" s="5"/>
      <c r="D183" s="5"/>
    </row>
    <row r="184" spans="1:4" ht="12.75">
      <c r="A184" s="131"/>
      <c r="B184" s="5"/>
      <c r="C184" s="5"/>
      <c r="D184" s="5"/>
    </row>
    <row r="185" spans="1:4" ht="12.75">
      <c r="A185" s="131"/>
      <c r="B185" s="5"/>
      <c r="C185" s="5"/>
      <c r="D185" s="5"/>
    </row>
    <row r="186" spans="1:4" ht="12.75">
      <c r="A186" s="131"/>
      <c r="B186" s="5"/>
      <c r="C186" s="5"/>
      <c r="D186" s="5"/>
    </row>
    <row r="187" spans="1:4" ht="12.75">
      <c r="A187" s="131"/>
      <c r="B187" s="5"/>
      <c r="C187" s="5"/>
      <c r="D187" s="5"/>
    </row>
    <row r="188" spans="1:4" ht="12.75">
      <c r="A188" s="131"/>
      <c r="B188" s="5"/>
      <c r="C188" s="5"/>
      <c r="D188" s="5"/>
    </row>
    <row r="189" spans="1:4" ht="12.75">
      <c r="A189" s="131"/>
      <c r="B189" s="5"/>
      <c r="C189" s="5"/>
      <c r="D189" s="5"/>
    </row>
    <row r="190" spans="1:4" ht="12.75">
      <c r="A190" s="131"/>
      <c r="B190" s="5"/>
      <c r="C190" s="5"/>
      <c r="D190" s="5"/>
    </row>
    <row r="191" spans="1:4" ht="12.75">
      <c r="A191" s="131"/>
      <c r="B191" s="5"/>
      <c r="C191" s="5"/>
      <c r="D191" s="5"/>
    </row>
    <row r="192" spans="1:4" ht="12.75">
      <c r="A192" s="131"/>
      <c r="B192" s="5"/>
      <c r="C192" s="5"/>
      <c r="D192" s="5"/>
    </row>
    <row r="193" spans="1:4" ht="12.75">
      <c r="A193" s="131"/>
      <c r="B193" s="5"/>
      <c r="C193" s="5"/>
      <c r="D193" s="5"/>
    </row>
    <row r="194" spans="1:4" ht="12.75">
      <c r="A194" s="131"/>
      <c r="B194" s="5"/>
      <c r="C194" s="5"/>
      <c r="D194" s="5"/>
    </row>
    <row r="195" spans="1:4" ht="12.75">
      <c r="A195" s="131"/>
      <c r="B195" s="5"/>
      <c r="C195" s="5"/>
      <c r="D195" s="5"/>
    </row>
    <row r="196" spans="1:4" ht="12.75">
      <c r="A196" s="131"/>
      <c r="B196" s="5"/>
      <c r="C196" s="5"/>
      <c r="D196" s="5"/>
    </row>
    <row r="197" spans="1:4" ht="12.75">
      <c r="A197" s="131"/>
      <c r="B197" s="5"/>
      <c r="C197" s="5"/>
      <c r="D197" s="5"/>
    </row>
    <row r="198" spans="1:4" ht="12.75">
      <c r="A198" s="131"/>
      <c r="B198" s="5"/>
      <c r="C198" s="5"/>
      <c r="D198" s="5"/>
    </row>
    <row r="199" spans="1:4" ht="12.75">
      <c r="A199" s="131"/>
      <c r="B199" s="5"/>
      <c r="C199" s="5"/>
      <c r="D199" s="5"/>
    </row>
    <row r="200" spans="1:4" ht="12.75">
      <c r="A200" s="131"/>
      <c r="B200" s="5"/>
      <c r="C200" s="5"/>
      <c r="D200" s="5"/>
    </row>
    <row r="201" spans="1:4" ht="12.75">
      <c r="A201" s="131"/>
      <c r="B201" s="5"/>
      <c r="C201" s="5"/>
      <c r="D201" s="5"/>
    </row>
    <row r="202" spans="1:4" ht="12.75">
      <c r="A202" s="131"/>
      <c r="B202" s="5"/>
      <c r="C202" s="5"/>
      <c r="D202" s="5"/>
    </row>
    <row r="203" spans="1:4" ht="12.75">
      <c r="A203" s="131"/>
      <c r="B203" s="5"/>
      <c r="C203" s="5"/>
      <c r="D203" s="5"/>
    </row>
    <row r="204" spans="1:4" ht="12.75">
      <c r="A204" s="131"/>
      <c r="B204" s="5"/>
      <c r="C204" s="5"/>
      <c r="D204" s="5"/>
    </row>
    <row r="205" spans="1:4" ht="12.75">
      <c r="A205" s="131"/>
      <c r="B205" s="5"/>
      <c r="C205" s="5"/>
      <c r="D205" s="5"/>
    </row>
    <row r="206" spans="1:4" ht="12.75">
      <c r="A206" s="131"/>
      <c r="B206" s="5"/>
      <c r="C206" s="5"/>
      <c r="D206" s="5"/>
    </row>
    <row r="207" spans="1:4" ht="12.75">
      <c r="A207" s="131"/>
      <c r="B207" s="5"/>
      <c r="C207" s="5"/>
      <c r="D207" s="5"/>
    </row>
    <row r="208" spans="1:4" ht="12.75">
      <c r="A208" s="131"/>
      <c r="B208" s="5"/>
      <c r="C208" s="5"/>
      <c r="D208" s="5"/>
    </row>
    <row r="209" spans="1:4" ht="12.75">
      <c r="A209" s="131"/>
      <c r="B209" s="5"/>
      <c r="C209" s="5"/>
      <c r="D209" s="5"/>
    </row>
    <row r="210" spans="1:4" ht="12.75">
      <c r="A210" s="131"/>
      <c r="B210" s="5"/>
      <c r="C210" s="5"/>
      <c r="D210" s="5"/>
    </row>
    <row r="211" spans="1:4" ht="12.75">
      <c r="A211" s="131"/>
      <c r="B211" s="5"/>
      <c r="C211" s="5"/>
      <c r="D211" s="5"/>
    </row>
    <row r="212" spans="1:4" ht="12.75">
      <c r="A212" s="131"/>
      <c r="B212" s="5"/>
      <c r="C212" s="5"/>
      <c r="D212" s="5"/>
    </row>
    <row r="213" spans="1:4" ht="12.75">
      <c r="A213" s="131"/>
      <c r="B213" s="5"/>
      <c r="C213" s="5"/>
      <c r="D213" s="5"/>
    </row>
    <row r="214" spans="1:4" ht="12.75">
      <c r="A214" s="131"/>
      <c r="B214" s="5"/>
      <c r="C214" s="5"/>
      <c r="D214" s="5"/>
    </row>
    <row r="215" spans="1:4" ht="12.75">
      <c r="A215" s="131"/>
      <c r="B215" s="5"/>
      <c r="C215" s="5"/>
      <c r="D215" s="5"/>
    </row>
    <row r="216" spans="1:4" ht="12.75">
      <c r="A216" s="131"/>
      <c r="B216" s="5"/>
      <c r="C216" s="5"/>
      <c r="D216" s="5"/>
    </row>
    <row r="217" spans="1:4" ht="12.75">
      <c r="A217" s="131"/>
      <c r="B217" s="5"/>
      <c r="C217" s="5"/>
      <c r="D217" s="5"/>
    </row>
    <row r="218" spans="1:4" ht="12.75">
      <c r="A218" s="131"/>
      <c r="B218" s="5"/>
      <c r="C218" s="5"/>
      <c r="D218" s="5"/>
    </row>
    <row r="219" spans="1:4" ht="12.75">
      <c r="A219" s="131"/>
      <c r="B219" s="5"/>
      <c r="C219" s="5"/>
      <c r="D219" s="5"/>
    </row>
  </sheetData>
  <mergeCells count="154">
    <mergeCell ref="A1:N1"/>
    <mergeCell ref="A2:N4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N5"/>
    <mergeCell ref="A8:A11"/>
    <mergeCell ref="B8:B11"/>
    <mergeCell ref="C8:C11"/>
    <mergeCell ref="D8:D11"/>
    <mergeCell ref="E8:E11"/>
    <mergeCell ref="F8:F11"/>
    <mergeCell ref="G8:G11"/>
    <mergeCell ref="H8:H11"/>
    <mergeCell ref="A12:A15"/>
    <mergeCell ref="B12:B15"/>
    <mergeCell ref="C12:C15"/>
    <mergeCell ref="D12:D15"/>
    <mergeCell ref="E12:E15"/>
    <mergeCell ref="F12:F15"/>
    <mergeCell ref="G12:G15"/>
    <mergeCell ref="H12:H15"/>
    <mergeCell ref="A16:A19"/>
    <mergeCell ref="B16:B19"/>
    <mergeCell ref="C16:C19"/>
    <mergeCell ref="D16:D19"/>
    <mergeCell ref="E16:E19"/>
    <mergeCell ref="F16:F19"/>
    <mergeCell ref="G16:G19"/>
    <mergeCell ref="H16:H19"/>
    <mergeCell ref="A20:A23"/>
    <mergeCell ref="B20:B23"/>
    <mergeCell ref="C20:C23"/>
    <mergeCell ref="D20:D23"/>
    <mergeCell ref="E20:E23"/>
    <mergeCell ref="F20:F23"/>
    <mergeCell ref="G20:G23"/>
    <mergeCell ref="H20:H23"/>
    <mergeCell ref="A24:N24"/>
    <mergeCell ref="A25:A28"/>
    <mergeCell ref="B25:B28"/>
    <mergeCell ref="C25:C28"/>
    <mergeCell ref="D25:D28"/>
    <mergeCell ref="E25:E28"/>
    <mergeCell ref="F25:F28"/>
    <mergeCell ref="G25:G28"/>
    <mergeCell ref="H25:H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9"/>
    <mergeCell ref="B41:B49"/>
    <mergeCell ref="F41:F49"/>
    <mergeCell ref="C42:C45"/>
    <mergeCell ref="D42:D45"/>
    <mergeCell ref="E42:E45"/>
    <mergeCell ref="G42:G45"/>
    <mergeCell ref="H42:H45"/>
    <mergeCell ref="C46:C49"/>
    <mergeCell ref="D46:D49"/>
    <mergeCell ref="E46:E49"/>
    <mergeCell ref="G46:G49"/>
    <mergeCell ref="H46:H49"/>
    <mergeCell ref="A50:A53"/>
    <mergeCell ref="B50:B53"/>
    <mergeCell ref="C50:C53"/>
    <mergeCell ref="D50:D53"/>
    <mergeCell ref="E50:E53"/>
    <mergeCell ref="F50:F53"/>
    <mergeCell ref="G50:G53"/>
    <mergeCell ref="H50:H53"/>
    <mergeCell ref="A54:N54"/>
    <mergeCell ref="A55:A58"/>
    <mergeCell ref="B55:B58"/>
    <mergeCell ref="C55:C58"/>
    <mergeCell ref="D55:D58"/>
    <mergeCell ref="E55:E58"/>
    <mergeCell ref="F55:F58"/>
    <mergeCell ref="G55:G58"/>
    <mergeCell ref="H55:H58"/>
    <mergeCell ref="A59:A62"/>
    <mergeCell ref="B59:B62"/>
    <mergeCell ref="C59:C62"/>
    <mergeCell ref="D59:D62"/>
    <mergeCell ref="E59:E62"/>
    <mergeCell ref="F59:F62"/>
    <mergeCell ref="G59:G62"/>
    <mergeCell ref="H59:H62"/>
    <mergeCell ref="A63:A66"/>
    <mergeCell ref="B63:B66"/>
    <mergeCell ref="C63:C66"/>
    <mergeCell ref="D63:D66"/>
    <mergeCell ref="E63:E66"/>
    <mergeCell ref="F63:F66"/>
    <mergeCell ref="G63:G66"/>
    <mergeCell ref="H63:H66"/>
    <mergeCell ref="A67:A70"/>
    <mergeCell ref="B67:B70"/>
    <mergeCell ref="C67:C70"/>
    <mergeCell ref="D67:D70"/>
    <mergeCell ref="E67:E70"/>
    <mergeCell ref="F67:F70"/>
    <mergeCell ref="G67:G70"/>
    <mergeCell ref="H67:H70"/>
    <mergeCell ref="A71:A74"/>
    <mergeCell ref="B71:B74"/>
    <mergeCell ref="C71:C74"/>
    <mergeCell ref="D71:D74"/>
    <mergeCell ref="E71:E74"/>
    <mergeCell ref="F71:F74"/>
    <mergeCell ref="G71:G74"/>
    <mergeCell ref="H71:H74"/>
    <mergeCell ref="A75:A78"/>
    <mergeCell ref="B75:B78"/>
    <mergeCell ref="C75:C78"/>
    <mergeCell ref="D75:D78"/>
    <mergeCell ref="E75:E78"/>
    <mergeCell ref="F75:F78"/>
    <mergeCell ref="G75:G78"/>
    <mergeCell ref="H75:H78"/>
    <mergeCell ref="E79:E87"/>
    <mergeCell ref="G79:G87"/>
    <mergeCell ref="H79:H87"/>
    <mergeCell ref="E88:E96"/>
    <mergeCell ref="G88:G96"/>
    <mergeCell ref="H88:H96"/>
    <mergeCell ref="G97:H97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6"/>
  <rowBreaks count="2" manualBreakCount="2">
    <brk id="53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2010-03-01T12:15:57Z</cp:lastPrinted>
  <dcterms:created xsi:type="dcterms:W3CDTF">2010-02-18T10:43:44Z</dcterms:created>
  <dcterms:modified xsi:type="dcterms:W3CDTF">2010-03-01T12:16:04Z</dcterms:modified>
  <cp:category/>
  <cp:version/>
  <cp:contentType/>
  <cp:contentStatus/>
  <cp:revision>17</cp:revision>
</cp:coreProperties>
</file>