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ał 1" sheetId="1" r:id="rId1"/>
    <sheet name="zał 2" sheetId="2" r:id="rId2"/>
  </sheets>
  <definedNames>
    <definedName name="_xlnm.Print_Area" localSheetId="0">'zał 1'!$A$1:$N$102</definedName>
    <definedName name="_xlnm.Print_Titles" localSheetId="0">'zał 1'!$5:$6</definedName>
    <definedName name="_xlnm.Print_Area" localSheetId="1">'zał 2'!$A$1:$Q$70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3_1">#REF!</definedName>
    <definedName name="Excel_BuiltIn_Print_Area_14_1">#REF!</definedName>
    <definedName name="Excel_BuiltIn_Print_Area_17">#REF!</definedName>
    <definedName name="Excel_BuiltIn_Print_Area_17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2_1">#REF!</definedName>
    <definedName name="Excel_BuiltIn_Print_Area_3_1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<sst xmlns="http://schemas.openxmlformats.org/spreadsheetml/2006/main" count="307" uniqueCount="107">
  <si>
    <t>Załącznik Nr 1 do  Uchwały Nr XLII/604/2009  Rady Miejskiej w Barlinku z dnia 25 czerwca  2009</t>
  </si>
  <si>
    <t>Limity wydatków Gminy Barlinek na wieloletnie programy inwestycyjne w latach 2009 i kolejnych.</t>
  </si>
  <si>
    <t>Lp.</t>
  </si>
  <si>
    <t>Dział</t>
  </si>
  <si>
    <t>Rozdz.</t>
  </si>
  <si>
    <t>§</t>
  </si>
  <si>
    <t>Nazwa zadania inwestycyjnego.</t>
  </si>
  <si>
    <t>Jednostka organizacyjna realizująca program lub koordynująca wykonanie programu.</t>
  </si>
  <si>
    <t>Okres realizacji.</t>
  </si>
  <si>
    <t>Łączne nakłady finansowe w okresie realizacji(w zł).</t>
  </si>
  <si>
    <t>Źródła finansowania.</t>
  </si>
  <si>
    <t>Planowane wydatki w latach  (w zł).</t>
  </si>
  <si>
    <t>Rok rozpo- częcia.</t>
  </si>
  <si>
    <t>Rok zakoń-czenia.</t>
  </si>
  <si>
    <t>po roku 2011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</si>
  <si>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</si>
  <si>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</si>
  <si>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</si>
  <si>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</si>
  <si>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</si>
  <si>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</si>
  <si>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</si>
  <si>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</si>
  <si>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</si>
  <si>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</si>
  <si>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</si>
  <si>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</si>
  <si>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</si>
  <si>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Zaopatrzenie w wodę pitną mieszkańców gminy Barlinek - wg planu rozwoju sieci Przedsiębiorstwo Wodno-Kanalizacyjne  "Płonia". sp. Zoo".</t>
  </si>
  <si>
    <t>Przedsiębiorstwo Wodno-Kanalizacyjne  "Płonia". sp. Zoo</t>
  </si>
  <si>
    <t>OGÓŁEM:</t>
  </si>
  <si>
    <t>kredyty, pożyczki i obligacje</t>
  </si>
  <si>
    <t>środki JST</t>
  </si>
  <si>
    <t>inne środki</t>
  </si>
  <si>
    <t>Budowa stacji i sieci wodociągowej w Moczydle.</t>
  </si>
  <si>
    <t>Gmina Barlinek.</t>
  </si>
  <si>
    <t>Budowa i przebudowa dróg łączących północną część miasta Barlinek z drogą wojewódzką DW 156.</t>
  </si>
  <si>
    <t>Przebudowa dróg gminnych.</t>
  </si>
  <si>
    <t xml:space="preserve">inne środki </t>
  </si>
  <si>
    <t>FOGR</t>
  </si>
  <si>
    <t>Przebudowa drogi gminnej do Moczydła.</t>
  </si>
  <si>
    <t>zał nr 1</t>
  </si>
  <si>
    <t>Budowa ścieżki rowerowej z Barlinka do Krzynki.</t>
  </si>
  <si>
    <t>Budowa cmentarza komunalnego przy ul. Szosowej w Barlinku.</t>
  </si>
  <si>
    <t>Odnowienie miejsca pamięci i zakup wyposażenia dla muzeum w Dziedzicach.</t>
  </si>
  <si>
    <t>Modernizacja strażnicy OSP w Barlinku na potrzeby Gminnego Centrum Ratownictwa.</t>
  </si>
  <si>
    <r>
      <t xml:space="preserve">
</t>
    </r>
    <r>
      <rPr>
        <sz val="9"/>
        <rFont val="Times New Roman"/>
        <family val="1"/>
      </rPr>
      <t>Budowa  boiska wielofunkcyjnego wraz z ogrodzeniem  przy Szkole Podstawowej nr 1  w Barlinku.</t>
    </r>
  </si>
  <si>
    <t>Przebudowa szatni oraz obiektów sportowych wraz z zagospodarowaniem terenu przy Publicznym Gimnazjum nr 1  w Barlinku.</t>
  </si>
  <si>
    <t>12</t>
  </si>
  <si>
    <t>Termomodernizacja obiektów użyteczności publicznej Powiatu Myśliborskiego</t>
  </si>
  <si>
    <t>13</t>
  </si>
  <si>
    <t>Budowa i modernizacja systemów kanalizacyjnych w zlewni Jeziora Miedwie w tym:                                         a) System Mostkowo,                                b) System Barlinek.</t>
  </si>
  <si>
    <t xml:space="preserve">Gmina Barlinek/Przedsiębiorstwo Wodno- Kanalizacyjne „Płonia” </t>
  </si>
  <si>
    <t>14</t>
  </si>
  <si>
    <t>Budowa sieci wodociągowej i kanalizacyjnej ulicy Fabrycznej w Barlinku.</t>
  </si>
  <si>
    <t>Gmina Barlinek</t>
  </si>
  <si>
    <t>15</t>
  </si>
  <si>
    <t>Zagospodarowanie parku oraz infrastruktury sportowej na cele społeczno kulturalne, rekreacyjne i sportowe wsi Mostkowo.</t>
  </si>
  <si>
    <t>16</t>
  </si>
  <si>
    <t>Zagospodarowanie parku przy ul. Sportowej</t>
  </si>
  <si>
    <t>17</t>
  </si>
  <si>
    <t xml:space="preserve">Budowa promenady wraz z zagospodarowaniem terenów nad Jeziorem Barlineckim przy ul. Jeziornej w Barlinku na cele turystyczno - rekreacyjne. </t>
  </si>
  <si>
    <t>18</t>
  </si>
  <si>
    <t>Wspólny projekt inwestycyjny Polsko-Niemieckiej  współpracy transgranicznej: Europejskie Miejsce  Spotkań Prenzlau „Uckerwelle” i  Europejskie Centrum Spotkań Barlinek.</t>
  </si>
  <si>
    <t>Gmina Barlinek/Barlinecki Ośrodek Kultury.</t>
  </si>
  <si>
    <t>19</t>
  </si>
  <si>
    <t>Przebudowa boiska piłkarskiego wraz z zapleczem techniczno -socjalnym przy ul. Sportowej w Barlinku</t>
  </si>
  <si>
    <t>ogółem</t>
  </si>
  <si>
    <t xml:space="preserve">środki UE* </t>
  </si>
  <si>
    <t>środki BP**</t>
  </si>
  <si>
    <t>śr. własne</t>
  </si>
  <si>
    <t>w tym</t>
  </si>
  <si>
    <t>środki gminy</t>
  </si>
  <si>
    <t>fundusz***</t>
  </si>
  <si>
    <t>śr. jednostki real.****</t>
  </si>
  <si>
    <t>pożyczka/kredyt</t>
  </si>
  <si>
    <t>Załącznik Nr 2 do  Uchwały Nr XLII/604/2009  Rady Miejskiej w Barlinku z dnia 25 czerwca  2009</t>
  </si>
  <si>
    <t>Limity wydatków Gminy Barlinek na projekty planowane do realizacji w ramach poszczególnych programów operacyjnych w latach 2009 i kolejnych.</t>
  </si>
  <si>
    <t>Nazwa programu.</t>
  </si>
  <si>
    <t xml:space="preserve"> Nazwa projektu.</t>
  </si>
  <si>
    <t>Lata realizacji projektu.</t>
  </si>
  <si>
    <t>Wartość całkowita projektu (w zł).</t>
  </si>
  <si>
    <t>Koszty kwalifikowane w ramach projektu (w zł).</t>
  </si>
  <si>
    <t>Źródła finansowania w odniesieniu do kosztów kwalifikowanych (w zł.).</t>
  </si>
  <si>
    <t>Dotychczasowe nakłady (poniesione do roku 2007)</t>
  </si>
  <si>
    <t>Planowane płatności w latach w ramach projektu (w zł).</t>
  </si>
  <si>
    <t>Regionalny Program Operacyjny Województwa Zachodniopomorskiego na lata 2007-2013./Program Rozwoju Obszarów Wiejskich na lata 2007-2013.</t>
  </si>
  <si>
    <t>Zaopatrzenie w wodę pitną mieszkańców gminy Barlinek - wg planu rozwoju sieci Przedsiębiorstwo Wodno - Kanalizacyjne  "Płonia". sp. Zoo</t>
  </si>
  <si>
    <t>środki UE</t>
  </si>
  <si>
    <t>Program Rozwoju Obszarów Wiejskich na lata 2007-2013.</t>
  </si>
  <si>
    <t>do 75 % kosztów kwalifkowalnych</t>
  </si>
  <si>
    <t>Regionalny Program Operacyjny Województwa Zachodniopomorskiego na lata 2007-2013.</t>
  </si>
  <si>
    <t>Budowa i przebudowa dróg łączących północną część Miasta Barlinek z drogą wojewódzką DW 156.</t>
  </si>
  <si>
    <t>zał nr2</t>
  </si>
  <si>
    <t>Program Operacyjny Infrastruktura i Środowisko</t>
  </si>
  <si>
    <t>Przebudowa szatni oraz obiektów sportowych wraz z zagospodarowaniem terenu przy Publicznym Gimnazjum nr 1 w Barlinku.</t>
  </si>
  <si>
    <t>Budowa i modernizacja systemów kanalizacyjnych w zlewni jeziora Miedwie w tym:    a) System Mostkowo,    b) System Barlinek.</t>
  </si>
  <si>
    <t>Zagospodarowanie parku w Dzikowie wraz z remontem świetlicy</t>
  </si>
  <si>
    <t>Zagospodarowanie parku oraz konserwacja ruin kościoła w Równie.</t>
  </si>
  <si>
    <t xml:space="preserve">Budowa promenady wraz z zagospodarowaniem terenów nad Jeziorem Barlineckim przy ul. Jeziornej w Barlinku na cele turystyczno - rekreacyjne.  </t>
  </si>
  <si>
    <t>Przystosowanie budynku byłej szkoły Podstawowej w Dziedzicach dla potrzeb mieszkańców sołectwa Dziedzice.</t>
  </si>
  <si>
    <t>14.</t>
  </si>
  <si>
    <t>Program Operacyjny Celu 3 „Europejska Współpraca Terytorialna” Krajów Meklemburgia- Pomorze Przednie/Brandenburgia i Rzeczypospolitej Polskiej (Województwo Zachodniopomorskie) 2007 -2013.</t>
  </si>
  <si>
    <t>Wspólny projekt inwestycyjny Polsko-Niemieckiej  współpracy transgranicznej: Europejskie Miejsce  Spotkań Prenzlau” Uckerwelle” i  Europejskie Centrum Spotkań Barlinek.</t>
  </si>
  <si>
    <t>zał nr 2</t>
  </si>
  <si>
    <t>15.</t>
  </si>
  <si>
    <t>Regionalny Program Operacyjny Województwa Zachodniopomorskiego na lata 2007-2013/Program Operacyjny Celu 3 „Europejska Współpraca Terytorialna” Krajów Meklemburgia- Pomorze Przednie/Brandenburgia i Rzeczypospolitej Polskiej (Województwo Zachodniopomorskie) 2007 -2013.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</si>
</sst>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#,##0.00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0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7" borderId="0" applyNumberFormat="0" applyBorder="0" applyAlignment="0" applyProtection="0"/>
    <xf numFmtId="164" fontId="4" fillId="16" borderId="0" applyNumberFormat="0" applyBorder="0" applyAlignment="0" applyProtection="0"/>
    <xf numFmtId="164" fontId="4" fillId="3" borderId="0" applyNumberFormat="0" applyBorder="0" applyAlignment="0" applyProtection="0"/>
    <xf numFmtId="164" fontId="5" fillId="18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0" borderId="0" applyNumberFormat="0" applyBorder="0" applyAlignment="0" applyProtection="0"/>
    <xf numFmtId="164" fontId="4" fillId="16" borderId="0" applyNumberFormat="0" applyBorder="0" applyAlignment="0" applyProtection="0"/>
    <xf numFmtId="164" fontId="4" fillId="21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16" borderId="0" applyNumberFormat="0" applyBorder="0" applyAlignment="0" applyProtection="0"/>
    <xf numFmtId="164" fontId="4" fillId="24" borderId="0" applyNumberFormat="0" applyBorder="0" applyAlignment="0" applyProtection="0"/>
    <xf numFmtId="164" fontId="5" fillId="25" borderId="0" applyNumberFormat="0" applyBorder="0" applyAlignment="0" applyProtection="0"/>
    <xf numFmtId="164" fontId="5" fillId="21" borderId="0" applyNumberFormat="0" applyBorder="0" applyAlignment="0" applyProtection="0"/>
    <xf numFmtId="164" fontId="5" fillId="22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4" borderId="0" applyNumberFormat="0" applyBorder="0" applyAlignment="0" applyProtection="0"/>
    <xf numFmtId="164" fontId="6" fillId="7" borderId="0" applyNumberFormat="0" applyBorder="0" applyAlignment="0" applyProtection="0"/>
    <xf numFmtId="164" fontId="7" fillId="2" borderId="1" applyNumberFormat="0" applyAlignment="0" applyProtection="0"/>
    <xf numFmtId="164" fontId="8" fillId="17" borderId="2" applyNumberFormat="0" applyAlignment="0" applyProtection="0"/>
    <xf numFmtId="164" fontId="9" fillId="3" borderId="1" applyNumberFormat="0" applyAlignment="0" applyProtection="0"/>
    <xf numFmtId="164" fontId="10" fillId="10" borderId="3" applyNumberFormat="0" applyAlignment="0" applyProtection="0"/>
    <xf numFmtId="164" fontId="11" fillId="8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3" borderId="1" applyNumberFormat="0" applyAlignment="0" applyProtection="0"/>
    <xf numFmtId="164" fontId="18" fillId="0" borderId="7" applyNumberFormat="0" applyFill="0" applyAlignment="0" applyProtection="0"/>
    <xf numFmtId="164" fontId="19" fillId="26" borderId="2" applyNumberFormat="0" applyAlignment="0" applyProtection="0"/>
    <xf numFmtId="164" fontId="20" fillId="0" borderId="7" applyNumberFormat="0" applyFill="0" applyAlignment="0" applyProtection="0"/>
    <xf numFmtId="164" fontId="21" fillId="0" borderId="8" applyNumberFormat="0" applyFill="0" applyAlignment="0" applyProtection="0"/>
    <xf numFmtId="164" fontId="22" fillId="0" borderId="5" applyNumberFormat="0" applyFill="0" applyAlignment="0" applyProtection="0"/>
    <xf numFmtId="164" fontId="23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24" fillId="12" borderId="0" applyNumberFormat="0" applyBorder="0" applyAlignment="0" applyProtection="0"/>
    <xf numFmtId="164" fontId="25" fillId="12" borderId="0" applyNumberFormat="0" applyBorder="0" applyAlignment="0" applyProtection="0"/>
    <xf numFmtId="164" fontId="0" fillId="4" borderId="10" applyNumberFormat="0" applyAlignment="0" applyProtection="0"/>
    <xf numFmtId="164" fontId="26" fillId="10" borderId="1" applyNumberFormat="0" applyAlignment="0" applyProtection="0"/>
    <xf numFmtId="164" fontId="27" fillId="2" borderId="3" applyNumberFormat="0" applyAlignment="0" applyProtection="0"/>
    <xf numFmtId="164" fontId="28" fillId="0" borderId="11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12" applyNumberFormat="0" applyFill="0" applyAlignment="0" applyProtection="0"/>
    <xf numFmtId="164" fontId="33" fillId="0" borderId="0" applyNumberFormat="0" applyFill="0" applyBorder="0" applyAlignment="0" applyProtection="0"/>
    <xf numFmtId="164" fontId="0" fillId="4" borderId="13" applyNumberFormat="0" applyAlignment="0" applyProtection="0"/>
    <xf numFmtId="164" fontId="34" fillId="0" borderId="0" applyNumberFormat="0" applyFill="0" applyBorder="0" applyAlignment="0" applyProtection="0"/>
    <xf numFmtId="164" fontId="35" fillId="7" borderId="0" applyNumberFormat="0" applyBorder="0" applyAlignment="0" applyProtection="0"/>
  </cellStyleXfs>
  <cellXfs count="125">
    <xf numFmtId="164" fontId="0" fillId="0" borderId="0" xfId="0" applyAlignment="1">
      <alignment/>
    </xf>
    <xf numFmtId="165" fontId="36" fillId="0" borderId="14" xfId="0" applyNumberFormat="1" applyFont="1" applyBorder="1" applyAlignment="1">
      <alignment/>
    </xf>
    <xf numFmtId="164" fontId="36" fillId="0" borderId="15" xfId="0" applyFont="1" applyBorder="1" applyAlignment="1">
      <alignment/>
    </xf>
    <xf numFmtId="164" fontId="36" fillId="0" borderId="0" xfId="0" applyFont="1" applyBorder="1" applyAlignment="1">
      <alignment vertical="center" wrapText="1"/>
    </xf>
    <xf numFmtId="164" fontId="36" fillId="0" borderId="0" xfId="0" applyFont="1" applyBorder="1" applyAlignment="1">
      <alignment vertical="center"/>
    </xf>
    <xf numFmtId="164" fontId="36" fillId="0" borderId="0" xfId="0" applyFont="1" applyBorder="1" applyAlignment="1">
      <alignment/>
    </xf>
    <xf numFmtId="166" fontId="36" fillId="0" borderId="0" xfId="0" applyNumberFormat="1" applyFont="1" applyBorder="1" applyAlignment="1">
      <alignment/>
    </xf>
    <xf numFmtId="166" fontId="36" fillId="0" borderId="0" xfId="0" applyNumberFormat="1" applyFont="1" applyBorder="1" applyAlignment="1">
      <alignment horizontal="center"/>
    </xf>
    <xf numFmtId="166" fontId="36" fillId="0" borderId="0" xfId="0" applyNumberFormat="1" applyFont="1" applyBorder="1" applyAlignment="1">
      <alignment horizontal="right"/>
    </xf>
    <xf numFmtId="165" fontId="36" fillId="0" borderId="0" xfId="0" applyNumberFormat="1" applyFont="1" applyBorder="1" applyAlignment="1">
      <alignment/>
    </xf>
    <xf numFmtId="164" fontId="36" fillId="0" borderId="0" xfId="0" applyFont="1" applyBorder="1" applyAlignment="1">
      <alignment/>
    </xf>
    <xf numFmtId="166" fontId="36" fillId="0" borderId="0" xfId="0" applyNumberFormat="1" applyFont="1" applyBorder="1" applyAlignment="1">
      <alignment wrapText="1"/>
    </xf>
    <xf numFmtId="166" fontId="37" fillId="0" borderId="0" xfId="0" applyNumberFormat="1" applyFont="1" applyBorder="1" applyAlignment="1">
      <alignment horizontal="right" vertical="top" wrapText="1"/>
    </xf>
    <xf numFmtId="164" fontId="36" fillId="0" borderId="16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/>
    </xf>
    <xf numFmtId="165" fontId="36" fillId="17" borderId="17" xfId="0" applyNumberFormat="1" applyFont="1" applyFill="1" applyBorder="1" applyAlignment="1">
      <alignment horizontal="center" vertical="center"/>
    </xf>
    <xf numFmtId="164" fontId="36" fillId="17" borderId="17" xfId="0" applyFont="1" applyFill="1" applyBorder="1" applyAlignment="1">
      <alignment horizontal="center" vertical="center"/>
    </xf>
    <xf numFmtId="164" fontId="36" fillId="17" borderId="17" xfId="0" applyFont="1" applyFill="1" applyBorder="1" applyAlignment="1">
      <alignment horizontal="center" vertical="center" wrapText="1"/>
    </xf>
    <xf numFmtId="166" fontId="36" fillId="17" borderId="17" xfId="0" applyNumberFormat="1" applyFont="1" applyFill="1" applyBorder="1" applyAlignment="1">
      <alignment horizontal="center" vertical="center" wrapText="1"/>
    </xf>
    <xf numFmtId="166" fontId="36" fillId="17" borderId="17" xfId="0" applyNumberFormat="1" applyFont="1" applyFill="1" applyBorder="1" applyAlignment="1">
      <alignment horizontal="center" vertical="center"/>
    </xf>
    <xf numFmtId="165" fontId="36" fillId="0" borderId="17" xfId="0" applyNumberFormat="1" applyFont="1" applyBorder="1" applyAlignment="1">
      <alignment horizontal="center"/>
    </xf>
    <xf numFmtId="164" fontId="36" fillId="0" borderId="17" xfId="0" applyFont="1" applyBorder="1" applyAlignment="1">
      <alignment horizontal="center"/>
    </xf>
    <xf numFmtId="166" fontId="36" fillId="0" borderId="17" xfId="0" applyNumberFormat="1" applyFont="1" applyBorder="1" applyAlignment="1">
      <alignment horizontal="center"/>
    </xf>
    <xf numFmtId="165" fontId="36" fillId="0" borderId="17" xfId="0" applyNumberFormat="1" applyFont="1" applyBorder="1" applyAlignment="1">
      <alignment horizontal="center" vertical="center"/>
    </xf>
    <xf numFmtId="167" fontId="36" fillId="0" borderId="17" xfId="0" applyNumberFormat="1" applyFont="1" applyBorder="1" applyAlignment="1">
      <alignment horizontal="center" vertical="center"/>
    </xf>
    <xf numFmtId="164" fontId="36" fillId="0" borderId="17" xfId="0" applyFont="1" applyBorder="1" applyAlignment="1">
      <alignment horizontal="left" vertical="center" wrapText="1"/>
    </xf>
    <xf numFmtId="164" fontId="36" fillId="0" borderId="17" xfId="0" applyFont="1" applyFill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right" vertical="center" wrapText="1"/>
    </xf>
    <xf numFmtId="166" fontId="36" fillId="0" borderId="17" xfId="0" applyNumberFormat="1" applyFont="1" applyFill="1" applyBorder="1" applyAlignment="1">
      <alignment horizontal="center"/>
    </xf>
    <xf numFmtId="166" fontId="36" fillId="0" borderId="17" xfId="0" applyNumberFormat="1" applyFont="1" applyFill="1" applyBorder="1" applyAlignment="1">
      <alignment horizontal="right"/>
    </xf>
    <xf numFmtId="168" fontId="36" fillId="0" borderId="0" xfId="0" applyNumberFormat="1" applyFont="1" applyBorder="1" applyAlignment="1">
      <alignment/>
    </xf>
    <xf numFmtId="164" fontId="36" fillId="0" borderId="17" xfId="0" applyFont="1" applyFill="1" applyBorder="1" applyAlignment="1">
      <alignment horizontal="center" wrapText="1"/>
    </xf>
    <xf numFmtId="166" fontId="36" fillId="0" borderId="17" xfId="0" applyNumberFormat="1" applyFont="1" applyBorder="1" applyAlignment="1">
      <alignment horizontal="right"/>
    </xf>
    <xf numFmtId="167" fontId="39" fillId="0" borderId="17" xfId="0" applyNumberFormat="1" applyFont="1" applyBorder="1" applyAlignment="1">
      <alignment horizontal="center" vertical="center"/>
    </xf>
    <xf numFmtId="164" fontId="36" fillId="0" borderId="17" xfId="0" applyFont="1" applyBorder="1" applyAlignment="1">
      <alignment horizontal="center" vertical="center" wrapText="1"/>
    </xf>
    <xf numFmtId="164" fontId="40" fillId="0" borderId="0" xfId="0" applyFont="1" applyBorder="1" applyAlignment="1">
      <alignment/>
    </xf>
    <xf numFmtId="166" fontId="36" fillId="0" borderId="17" xfId="0" applyNumberFormat="1" applyFont="1" applyBorder="1" applyAlignment="1">
      <alignment/>
    </xf>
    <xf numFmtId="166" fontId="36" fillId="0" borderId="17" xfId="0" applyNumberFormat="1" applyFont="1" applyFill="1" applyBorder="1" applyAlignment="1">
      <alignment/>
    </xf>
    <xf numFmtId="166" fontId="40" fillId="0" borderId="17" xfId="0" applyNumberFormat="1" applyFont="1" applyFill="1" applyBorder="1" applyAlignment="1">
      <alignment horizontal="right"/>
    </xf>
    <xf numFmtId="165" fontId="36" fillId="0" borderId="0" xfId="0" applyNumberFormat="1" applyFont="1" applyBorder="1" applyAlignment="1">
      <alignment horizontal="right" vertical="center"/>
    </xf>
    <xf numFmtId="164" fontId="36" fillId="0" borderId="17" xfId="0" applyFont="1" applyFill="1" applyBorder="1" applyAlignment="1">
      <alignment horizontal="left" vertical="center" wrapText="1"/>
    </xf>
    <xf numFmtId="164" fontId="0" fillId="0" borderId="0" xfId="0" applyFont="1" applyAlignment="1">
      <alignment/>
    </xf>
    <xf numFmtId="167" fontId="39" fillId="0" borderId="0" xfId="0" applyNumberFormat="1" applyFont="1" applyBorder="1" applyAlignment="1">
      <alignment horizontal="center" vertical="center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0" xfId="0" applyFont="1" applyFill="1" applyBorder="1" applyAlignment="1">
      <alignment/>
    </xf>
    <xf numFmtId="168" fontId="36" fillId="0" borderId="0" xfId="0" applyNumberFormat="1" applyFont="1" applyFill="1" applyBorder="1" applyAlignment="1">
      <alignment horizontal="right"/>
    </xf>
    <xf numFmtId="164" fontId="36" fillId="0" borderId="18" xfId="0" applyFont="1" applyBorder="1" applyAlignment="1">
      <alignment horizontal="left" vertical="center" wrapText="1"/>
    </xf>
    <xf numFmtId="165" fontId="36" fillId="0" borderId="19" xfId="0" applyNumberFormat="1" applyFont="1" applyBorder="1" applyAlignment="1">
      <alignment/>
    </xf>
    <xf numFmtId="167" fontId="39" fillId="0" borderId="20" xfId="0" applyNumberFormat="1" applyFont="1" applyBorder="1" applyAlignment="1">
      <alignment horizontal="center" vertical="center"/>
    </xf>
    <xf numFmtId="164" fontId="36" fillId="0" borderId="21" xfId="0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36" fillId="0" borderId="23" xfId="0" applyFont="1" applyBorder="1" applyAlignment="1">
      <alignment horizontal="center" vertical="center" wrapText="1"/>
    </xf>
    <xf numFmtId="166" fontId="36" fillId="0" borderId="24" xfId="0" applyNumberFormat="1" applyFont="1" applyBorder="1" applyAlignment="1">
      <alignment horizontal="center" vertical="center" wrapText="1"/>
    </xf>
    <xf numFmtId="166" fontId="36" fillId="0" borderId="25" xfId="0" applyNumberFormat="1" applyFont="1" applyFill="1" applyBorder="1" applyAlignment="1">
      <alignment horizontal="center"/>
    </xf>
    <xf numFmtId="166" fontId="36" fillId="0" borderId="25" xfId="0" applyNumberFormat="1" applyFont="1" applyFill="1" applyBorder="1" applyAlignment="1">
      <alignment horizontal="right"/>
    </xf>
    <xf numFmtId="166" fontId="36" fillId="0" borderId="26" xfId="0" applyNumberFormat="1" applyFont="1" applyFill="1" applyBorder="1" applyAlignment="1">
      <alignment horizontal="right"/>
    </xf>
    <xf numFmtId="167" fontId="39" fillId="0" borderId="15" xfId="0" applyNumberFormat="1" applyFont="1" applyBorder="1" applyAlignment="1">
      <alignment horizontal="center" vertical="center"/>
    </xf>
    <xf numFmtId="164" fontId="36" fillId="0" borderId="27" xfId="0" applyFont="1" applyFill="1" applyBorder="1" applyAlignment="1">
      <alignment horizontal="center" vertical="center" wrapText="1"/>
    </xf>
    <xf numFmtId="166" fontId="36" fillId="0" borderId="28" xfId="0" applyNumberFormat="1" applyFont="1" applyBorder="1" applyAlignment="1">
      <alignment horizontal="center" vertical="center" wrapText="1"/>
    </xf>
    <xf numFmtId="166" fontId="36" fillId="0" borderId="20" xfId="0" applyNumberFormat="1" applyFont="1" applyFill="1" applyBorder="1" applyAlignment="1">
      <alignment horizontal="center"/>
    </xf>
    <xf numFmtId="166" fontId="36" fillId="0" borderId="20" xfId="0" applyNumberFormat="1" applyFont="1" applyFill="1" applyBorder="1" applyAlignment="1">
      <alignment horizontal="right"/>
    </xf>
    <xf numFmtId="166" fontId="36" fillId="0" borderId="29" xfId="0" applyNumberFormat="1" applyFont="1" applyFill="1" applyBorder="1" applyAlignment="1">
      <alignment horizontal="right"/>
    </xf>
    <xf numFmtId="166" fontId="36" fillId="0" borderId="15" xfId="0" applyNumberFormat="1" applyFont="1" applyFill="1" applyBorder="1" applyAlignment="1">
      <alignment horizontal="center"/>
    </xf>
    <xf numFmtId="166" fontId="36" fillId="0" borderId="15" xfId="0" applyNumberFormat="1" applyFont="1" applyFill="1" applyBorder="1" applyAlignment="1">
      <alignment horizontal="right"/>
    </xf>
    <xf numFmtId="166" fontId="36" fillId="0" borderId="30" xfId="0" applyNumberFormat="1" applyFont="1" applyFill="1" applyBorder="1" applyAlignment="1">
      <alignment horizontal="right"/>
    </xf>
    <xf numFmtId="164" fontId="36" fillId="0" borderId="31" xfId="0" applyFont="1" applyFill="1" applyBorder="1" applyAlignment="1">
      <alignment horizontal="center" vertical="center" wrapText="1"/>
    </xf>
    <xf numFmtId="166" fontId="36" fillId="0" borderId="32" xfId="0" applyNumberFormat="1" applyFont="1" applyBorder="1" applyAlignment="1">
      <alignment horizontal="center" vertical="center" wrapText="1"/>
    </xf>
    <xf numFmtId="166" fontId="36" fillId="0" borderId="33" xfId="0" applyNumberFormat="1" applyFont="1" applyFill="1" applyBorder="1" applyAlignment="1">
      <alignment horizontal="center"/>
    </xf>
    <xf numFmtId="166" fontId="36" fillId="0" borderId="33" xfId="0" applyNumberFormat="1" applyFont="1" applyFill="1" applyBorder="1" applyAlignment="1">
      <alignment horizontal="right"/>
    </xf>
    <xf numFmtId="166" fontId="36" fillId="0" borderId="34" xfId="0" applyNumberFormat="1" applyFont="1" applyFill="1" applyBorder="1" applyAlignment="1">
      <alignment horizontal="right"/>
    </xf>
    <xf numFmtId="166" fontId="36" fillId="0" borderId="35" xfId="0" applyNumberFormat="1" applyFont="1" applyFill="1" applyBorder="1" applyAlignment="1">
      <alignment horizontal="right"/>
    </xf>
    <xf numFmtId="165" fontId="36" fillId="0" borderId="0" xfId="0" applyNumberFormat="1" applyFont="1" applyBorder="1" applyAlignment="1">
      <alignment/>
    </xf>
    <xf numFmtId="164" fontId="41" fillId="0" borderId="36" xfId="0" applyFont="1" applyBorder="1" applyAlignment="1">
      <alignment vertical="center" wrapText="1"/>
    </xf>
    <xf numFmtId="164" fontId="36" fillId="0" borderId="36" xfId="0" applyFont="1" applyBorder="1" applyAlignment="1">
      <alignment horizontal="left" vertical="center" wrapText="1"/>
    </xf>
    <xf numFmtId="166" fontId="36" fillId="0" borderId="36" xfId="0" applyNumberFormat="1" applyFont="1" applyBorder="1" applyAlignment="1">
      <alignment horizontal="left" vertical="center" wrapText="1"/>
    </xf>
    <xf numFmtId="166" fontId="36" fillId="0" borderId="36" xfId="0" applyNumberFormat="1" applyFont="1" applyFill="1" applyBorder="1" applyAlignment="1">
      <alignment horizontal="center"/>
    </xf>
    <xf numFmtId="166" fontId="36" fillId="0" borderId="36" xfId="0" applyNumberFormat="1" applyFont="1" applyFill="1" applyBorder="1" applyAlignment="1">
      <alignment horizontal="right"/>
    </xf>
    <xf numFmtId="164" fontId="41" fillId="0" borderId="0" xfId="0" applyFont="1" applyBorder="1" applyAlignment="1">
      <alignment vertical="center" wrapText="1"/>
    </xf>
    <xf numFmtId="166" fontId="41" fillId="0" borderId="0" xfId="0" applyNumberFormat="1" applyFont="1" applyBorder="1" applyAlignment="1">
      <alignment vertical="center" wrapText="1"/>
    </xf>
    <xf numFmtId="166" fontId="36" fillId="0" borderId="0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right"/>
    </xf>
    <xf numFmtId="166" fontId="36" fillId="0" borderId="0" xfId="0" applyNumberFormat="1" applyFont="1" applyBorder="1" applyAlignment="1">
      <alignment/>
    </xf>
    <xf numFmtId="164" fontId="39" fillId="0" borderId="0" xfId="0" applyFont="1" applyBorder="1" applyAlignment="1">
      <alignment/>
    </xf>
    <xf numFmtId="166" fontId="39" fillId="0" borderId="0" xfId="0" applyNumberFormat="1" applyFont="1" applyBorder="1" applyAlignment="1">
      <alignment/>
    </xf>
    <xf numFmtId="166" fontId="39" fillId="0" borderId="0" xfId="0" applyNumberFormat="1" applyFont="1" applyBorder="1" applyAlignment="1">
      <alignment horizontal="center"/>
    </xf>
    <xf numFmtId="168" fontId="36" fillId="0" borderId="0" xfId="0" applyNumberFormat="1" applyFont="1" applyBorder="1" applyAlignment="1">
      <alignment vertical="center" wrapText="1"/>
    </xf>
    <xf numFmtId="166" fontId="40" fillId="0" borderId="0" xfId="0" applyNumberFormat="1" applyFont="1" applyBorder="1" applyAlignment="1">
      <alignment horizontal="right"/>
    </xf>
    <xf numFmtId="164" fontId="36" fillId="0" borderId="0" xfId="0" applyFont="1" applyBorder="1" applyAlignment="1">
      <alignment vertical="top"/>
    </xf>
    <xf numFmtId="166" fontId="36" fillId="0" borderId="0" xfId="0" applyNumberFormat="1" applyFont="1" applyBorder="1" applyAlignment="1">
      <alignment horizontal="right" wrapText="1"/>
    </xf>
    <xf numFmtId="164" fontId="36" fillId="0" borderId="14" xfId="0" applyFont="1" applyBorder="1" applyAlignment="1">
      <alignment/>
    </xf>
    <xf numFmtId="164" fontId="36" fillId="0" borderId="0" xfId="0" applyFont="1" applyBorder="1" applyAlignment="1">
      <alignment horizontal="left"/>
    </xf>
    <xf numFmtId="164" fontId="36" fillId="0" borderId="0" xfId="0" applyFont="1" applyBorder="1" applyAlignment="1">
      <alignment horizontal="center" wrapText="1"/>
    </xf>
    <xf numFmtId="164" fontId="36" fillId="0" borderId="0" xfId="0" applyFont="1" applyBorder="1" applyAlignment="1">
      <alignment wrapText="1"/>
    </xf>
    <xf numFmtId="164" fontId="42" fillId="0" borderId="0" xfId="0" applyFont="1" applyBorder="1" applyAlignment="1">
      <alignment horizontal="center" wrapText="1"/>
    </xf>
    <xf numFmtId="164" fontId="43" fillId="0" borderId="0" xfId="0" applyFont="1" applyBorder="1" applyAlignment="1">
      <alignment horizontal="center" vertical="center" wrapText="1"/>
    </xf>
    <xf numFmtId="164" fontId="36" fillId="17" borderId="17" xfId="0" applyFont="1" applyFill="1" applyBorder="1" applyAlignment="1">
      <alignment horizontal="left" vertical="center" wrapText="1"/>
    </xf>
    <xf numFmtId="164" fontId="36" fillId="0" borderId="17" xfId="0" applyFont="1" applyBorder="1" applyAlignment="1">
      <alignment horizontal="center" vertical="center"/>
    </xf>
    <xf numFmtId="164" fontId="36" fillId="0" borderId="17" xfId="0" applyNumberFormat="1" applyFont="1" applyFill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right" wrapText="1"/>
    </xf>
    <xf numFmtId="166" fontId="36" fillId="0" borderId="17" xfId="0" applyNumberFormat="1" applyFont="1" applyFill="1" applyBorder="1" applyAlignment="1">
      <alignment horizontal="right" wrapText="1"/>
    </xf>
    <xf numFmtId="166" fontId="36" fillId="0" borderId="17" xfId="0" applyNumberFormat="1" applyFont="1" applyBorder="1" applyAlignment="1">
      <alignment wrapText="1"/>
    </xf>
    <xf numFmtId="166" fontId="36" fillId="0" borderId="17" xfId="0" applyNumberFormat="1" applyFont="1" applyFill="1" applyBorder="1" applyAlignment="1">
      <alignment wrapText="1"/>
    </xf>
    <xf numFmtId="164" fontId="36" fillId="0" borderId="0" xfId="0" applyFont="1" applyBorder="1" applyAlignment="1">
      <alignment horizontal="center" vertical="center"/>
    </xf>
    <xf numFmtId="164" fontId="36" fillId="0" borderId="0" xfId="0" applyFont="1" applyBorder="1" applyAlignment="1">
      <alignment horizontal="left" vertical="center" wrapText="1"/>
    </xf>
    <xf numFmtId="166" fontId="36" fillId="0" borderId="0" xfId="0" applyNumberFormat="1" applyFont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wrapText="1"/>
    </xf>
    <xf numFmtId="166" fontId="36" fillId="0" borderId="0" xfId="0" applyNumberFormat="1" applyFont="1" applyFill="1" applyBorder="1" applyAlignment="1">
      <alignment horizontal="right" wrapText="1"/>
    </xf>
    <xf numFmtId="164" fontId="36" fillId="0" borderId="17" xfId="0" applyNumberFormat="1" applyFont="1" applyBorder="1" applyAlignment="1">
      <alignment horizontal="center" vertical="center"/>
    </xf>
    <xf numFmtId="166" fontId="44" fillId="0" borderId="0" xfId="0" applyNumberFormat="1" applyFont="1" applyBorder="1" applyAlignment="1">
      <alignment/>
    </xf>
    <xf numFmtId="164" fontId="44" fillId="0" borderId="0" xfId="0" applyFont="1" applyBorder="1" applyAlignment="1">
      <alignment/>
    </xf>
    <xf numFmtId="164" fontId="45" fillId="0" borderId="0" xfId="0" applyFont="1" applyAlignment="1">
      <alignment/>
    </xf>
    <xf numFmtId="166" fontId="36" fillId="0" borderId="36" xfId="0" applyNumberFormat="1" applyFont="1" applyBorder="1" applyAlignment="1">
      <alignment horizontal="right" vertical="center" wrapText="1"/>
    </xf>
    <xf numFmtId="168" fontId="36" fillId="0" borderId="36" xfId="0" applyNumberFormat="1" applyFont="1" applyFill="1" applyBorder="1" applyAlignment="1">
      <alignment horizontal="center" wrapText="1"/>
    </xf>
    <xf numFmtId="166" fontId="36" fillId="0" borderId="36" xfId="0" applyNumberFormat="1" applyFont="1" applyFill="1" applyBorder="1" applyAlignment="1">
      <alignment horizontal="right" wrapText="1"/>
    </xf>
    <xf numFmtId="166" fontId="41" fillId="0" borderId="0" xfId="0" applyNumberFormat="1" applyFont="1" applyBorder="1" applyAlignment="1">
      <alignment horizontal="right" vertical="center" wrapText="1"/>
    </xf>
    <xf numFmtId="164" fontId="36" fillId="0" borderId="0" xfId="0" applyFont="1" applyBorder="1" applyAlignment="1">
      <alignment horizontal="left" wrapText="1"/>
    </xf>
    <xf numFmtId="164" fontId="41" fillId="0" borderId="0" xfId="0" applyFont="1" applyBorder="1" applyAlignment="1">
      <alignment horizontal="left"/>
    </xf>
    <xf numFmtId="164" fontId="39" fillId="0" borderId="0" xfId="0" applyFont="1" applyBorder="1" applyAlignment="1">
      <alignment horizontal="left"/>
    </xf>
    <xf numFmtId="166" fontId="40" fillId="0" borderId="0" xfId="0" applyNumberFormat="1" applyFont="1" applyBorder="1" applyAlignment="1">
      <alignment wrapText="1"/>
    </xf>
    <xf numFmtId="164" fontId="40" fillId="0" borderId="0" xfId="0" applyFont="1" applyBorder="1" applyAlignment="1">
      <alignment horizontal="center" wrapText="1"/>
    </xf>
    <xf numFmtId="166" fontId="40" fillId="0" borderId="0" xfId="0" applyNumberFormat="1" applyFont="1" applyBorder="1" applyAlignment="1">
      <alignment horizontal="right" wrapText="1"/>
    </xf>
    <xf numFmtId="164" fontId="40" fillId="0" borderId="0" xfId="0" applyFont="1" applyBorder="1" applyAlignment="1">
      <alignment horizontal="left"/>
    </xf>
    <xf numFmtId="168" fontId="36" fillId="0" borderId="0" xfId="0" applyNumberFormat="1" applyFont="1" applyBorder="1" applyAlignment="1">
      <alignment horizontal="center" wrapText="1"/>
    </xf>
  </cellXfs>
  <cellStyles count="8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te" xfId="90"/>
    <cellStyle name="Obliczenia" xfId="91"/>
    <cellStyle name="Outpu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Warning Text" xfId="100"/>
    <cellStyle name="Złe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6"/>
  <sheetViews>
    <sheetView showGridLines="0" defaultGridColor="0" view="pageBreakPreview" zoomScale="90" zoomScaleNormal="50" zoomScaleSheetLayoutView="90" colorId="15" workbookViewId="0" topLeftCell="A71">
      <selection activeCell="F110" sqref="F110"/>
    </sheetView>
  </sheetViews>
  <sheetFormatPr defaultColWidth="9.00390625" defaultRowHeight="12.75"/>
  <cols>
    <col min="1" max="1" width="3.375" style="1" customWidth="1"/>
    <col min="2" max="2" width="6.25390625" style="2" customWidth="1"/>
    <col min="3" max="3" width="7.625" style="2" customWidth="1"/>
    <col min="4" max="4" width="0" style="2" hidden="1" customWidth="1"/>
    <col min="5" max="5" width="45.50390625" style="3" customWidth="1"/>
    <col min="6" max="6" width="20.00390625" style="4" customWidth="1"/>
    <col min="7" max="8" width="8.75390625" style="5" customWidth="1"/>
    <col min="9" max="9" width="14.00390625" style="6" customWidth="1"/>
    <col min="10" max="10" width="16.875" style="7" customWidth="1"/>
    <col min="11" max="11" width="14.25390625" style="8" customWidth="1"/>
    <col min="12" max="12" width="12.25390625" style="8" customWidth="1"/>
    <col min="13" max="13" width="11.625" style="8" customWidth="1"/>
    <col min="14" max="14" width="10.25390625" style="8" customWidth="1"/>
    <col min="15" max="15" width="15.75390625" style="5" customWidth="1"/>
    <col min="16" max="16384" width="9.125" style="5" customWidth="1"/>
  </cols>
  <sheetData>
    <row r="1" spans="1:26" s="13" customFormat="1" ht="39.75" customHeight="1">
      <c r="A1" s="9"/>
      <c r="B1" s="10"/>
      <c r="C1" s="10"/>
      <c r="D1" s="10"/>
      <c r="E1" s="3"/>
      <c r="F1" s="10"/>
      <c r="G1" s="5"/>
      <c r="H1" s="5"/>
      <c r="I1" s="6"/>
      <c r="J1" s="7"/>
      <c r="K1" s="11"/>
      <c r="L1" s="11"/>
      <c r="M1" s="12" t="s">
        <v>0</v>
      </c>
      <c r="N1" s="1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4" ht="13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6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8.5" customHeight="1">
      <c r="A5" s="15" t="s">
        <v>2</v>
      </c>
      <c r="B5" s="16" t="s">
        <v>3</v>
      </c>
      <c r="C5" s="16" t="s">
        <v>4</v>
      </c>
      <c r="D5" s="16" t="s">
        <v>5</v>
      </c>
      <c r="E5" s="17" t="s">
        <v>6</v>
      </c>
      <c r="F5" s="17" t="s">
        <v>7</v>
      </c>
      <c r="G5" s="17" t="s">
        <v>8</v>
      </c>
      <c r="H5" s="17"/>
      <c r="I5" s="18" t="s">
        <v>9</v>
      </c>
      <c r="J5" s="18" t="s">
        <v>10</v>
      </c>
      <c r="K5" s="18" t="s">
        <v>11</v>
      </c>
      <c r="L5" s="18"/>
      <c r="M5" s="18"/>
      <c r="N5" s="18"/>
    </row>
    <row r="6" spans="1:14" ht="73.5" customHeight="1">
      <c r="A6" s="15"/>
      <c r="B6" s="16"/>
      <c r="C6" s="16"/>
      <c r="D6" s="16"/>
      <c r="E6" s="17"/>
      <c r="F6" s="17"/>
      <c r="G6" s="17" t="s">
        <v>12</v>
      </c>
      <c r="H6" s="17" t="s">
        <v>13</v>
      </c>
      <c r="I6" s="18"/>
      <c r="J6" s="18"/>
      <c r="K6" s="19">
        <v>2009</v>
      </c>
      <c r="L6" s="19">
        <v>2010</v>
      </c>
      <c r="M6" s="19">
        <v>2011</v>
      </c>
      <c r="N6" s="18" t="s">
        <v>14</v>
      </c>
    </row>
    <row r="7" spans="1:14" ht="18" customHeight="1">
      <c r="A7" s="20" t="s">
        <v>15</v>
      </c>
      <c r="B7" s="21" t="s">
        <v>16</v>
      </c>
      <c r="C7" s="21" t="s">
        <v>17</v>
      </c>
      <c r="D7" s="21" t="s">
        <v>18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2" t="s">
        <v>23</v>
      </c>
      <c r="K7" s="22" t="s">
        <v>24</v>
      </c>
      <c r="L7" s="22" t="s">
        <v>25</v>
      </c>
      <c r="M7" s="22" t="s">
        <v>26</v>
      </c>
      <c r="N7" s="22" t="s">
        <v>27</v>
      </c>
    </row>
    <row r="8" spans="1:15" ht="15.75" customHeight="1">
      <c r="A8" s="23" t="s">
        <v>15</v>
      </c>
      <c r="B8" s="24">
        <v>400</v>
      </c>
      <c r="C8" s="24">
        <v>40002</v>
      </c>
      <c r="D8" s="24">
        <v>6050</v>
      </c>
      <c r="E8" s="25" t="s">
        <v>28</v>
      </c>
      <c r="F8" s="25" t="s">
        <v>29</v>
      </c>
      <c r="G8" s="26">
        <v>2004</v>
      </c>
      <c r="H8" s="26">
        <v>2011</v>
      </c>
      <c r="I8" s="27">
        <f>K8+L8+M8+N8</f>
        <v>4800000</v>
      </c>
      <c r="J8" s="28" t="s">
        <v>30</v>
      </c>
      <c r="K8" s="29">
        <v>2318000</v>
      </c>
      <c r="L8" s="29">
        <v>2159000</v>
      </c>
      <c r="M8" s="29">
        <v>323000</v>
      </c>
      <c r="N8" s="29"/>
      <c r="O8" s="30"/>
    </row>
    <row r="9" spans="1:15" ht="23.25">
      <c r="A9" s="23"/>
      <c r="B9" s="24"/>
      <c r="C9" s="24"/>
      <c r="D9" s="24"/>
      <c r="E9" s="25"/>
      <c r="F9" s="25"/>
      <c r="G9" s="26"/>
      <c r="H9" s="26"/>
      <c r="I9" s="27">
        <f>K9+L9+M9+N9</f>
        <v>1520000</v>
      </c>
      <c r="J9" s="31" t="s">
        <v>31</v>
      </c>
      <c r="K9" s="29">
        <v>400000</v>
      </c>
      <c r="L9" s="29">
        <v>1120000</v>
      </c>
      <c r="M9" s="29"/>
      <c r="N9" s="32"/>
      <c r="O9" s="30"/>
    </row>
    <row r="10" spans="1:15" ht="12">
      <c r="A10" s="23"/>
      <c r="B10" s="24"/>
      <c r="C10" s="24"/>
      <c r="D10" s="24"/>
      <c r="E10" s="25"/>
      <c r="F10" s="25"/>
      <c r="G10" s="26"/>
      <c r="H10" s="26"/>
      <c r="I10" s="27">
        <f>K10+L10+M10+N10</f>
        <v>250000</v>
      </c>
      <c r="J10" s="28" t="s">
        <v>32</v>
      </c>
      <c r="K10" s="32"/>
      <c r="L10" s="32">
        <v>250000</v>
      </c>
      <c r="M10" s="32"/>
      <c r="N10" s="32"/>
      <c r="O10" s="30"/>
    </row>
    <row r="11" spans="1:15" ht="12">
      <c r="A11" s="23"/>
      <c r="B11" s="24"/>
      <c r="C11" s="24"/>
      <c r="D11" s="24"/>
      <c r="E11" s="25"/>
      <c r="F11" s="25"/>
      <c r="G11" s="26"/>
      <c r="H11" s="26"/>
      <c r="I11" s="27">
        <f>K11+L11+M11+N11</f>
        <v>3030000</v>
      </c>
      <c r="J11" s="28" t="s">
        <v>33</v>
      </c>
      <c r="K11" s="29">
        <v>1918000</v>
      </c>
      <c r="L11" s="29">
        <v>789000</v>
      </c>
      <c r="M11" s="29">
        <v>323000</v>
      </c>
      <c r="N11" s="29"/>
      <c r="O11" s="30"/>
    </row>
    <row r="12" spans="1:15" s="35" customFormat="1" ht="15.75" customHeight="1">
      <c r="A12" s="23" t="s">
        <v>16</v>
      </c>
      <c r="B12" s="33">
        <v>400</v>
      </c>
      <c r="C12" s="33">
        <v>40002</v>
      </c>
      <c r="D12" s="33">
        <v>6050</v>
      </c>
      <c r="E12" s="25" t="s">
        <v>34</v>
      </c>
      <c r="F12" s="25" t="s">
        <v>35</v>
      </c>
      <c r="G12" s="34">
        <v>2007</v>
      </c>
      <c r="H12" s="34">
        <v>2010</v>
      </c>
      <c r="I12" s="27">
        <f>K12+L12+M12+N12</f>
        <v>2550000</v>
      </c>
      <c r="J12" s="28" t="s">
        <v>30</v>
      </c>
      <c r="K12" s="29">
        <v>500000</v>
      </c>
      <c r="L12" s="29">
        <f>L13+L14</f>
        <v>2050000</v>
      </c>
      <c r="M12" s="29"/>
      <c r="N12" s="29"/>
      <c r="O12" s="30"/>
    </row>
    <row r="13" spans="1:15" s="35" customFormat="1" ht="24">
      <c r="A13" s="23"/>
      <c r="B13" s="33"/>
      <c r="C13" s="33"/>
      <c r="D13" s="33"/>
      <c r="E13" s="25"/>
      <c r="F13" s="25"/>
      <c r="G13" s="34"/>
      <c r="H13" s="34"/>
      <c r="I13" s="27">
        <f>K13+L13+M13+N13</f>
        <v>0</v>
      </c>
      <c r="J13" s="31" t="s">
        <v>31</v>
      </c>
      <c r="K13" s="29"/>
      <c r="L13" s="29"/>
      <c r="M13" s="29"/>
      <c r="N13" s="29"/>
      <c r="O13" s="30"/>
    </row>
    <row r="14" spans="1:15" s="35" customFormat="1" ht="15" customHeight="1">
      <c r="A14" s="23"/>
      <c r="B14" s="33"/>
      <c r="C14" s="33"/>
      <c r="D14" s="33"/>
      <c r="E14" s="25"/>
      <c r="F14" s="25"/>
      <c r="G14" s="34"/>
      <c r="H14" s="34"/>
      <c r="I14" s="27">
        <f>K14+L14+M14+N14</f>
        <v>2550000</v>
      </c>
      <c r="J14" s="28" t="s">
        <v>32</v>
      </c>
      <c r="K14" s="29">
        <v>500000</v>
      </c>
      <c r="L14" s="29">
        <v>2050000</v>
      </c>
      <c r="M14" s="29"/>
      <c r="N14" s="29"/>
      <c r="O14" s="30"/>
    </row>
    <row r="15" spans="1:15" s="35" customFormat="1" ht="15.75" customHeight="1">
      <c r="A15" s="23"/>
      <c r="B15" s="33"/>
      <c r="C15" s="33"/>
      <c r="D15" s="33"/>
      <c r="E15" s="25"/>
      <c r="F15" s="25"/>
      <c r="G15" s="34"/>
      <c r="H15" s="34"/>
      <c r="I15" s="27">
        <f>K15+L15+M15+N15</f>
        <v>0</v>
      </c>
      <c r="J15" s="28" t="s">
        <v>33</v>
      </c>
      <c r="K15" s="29"/>
      <c r="L15" s="29"/>
      <c r="M15" s="29"/>
      <c r="N15" s="29"/>
      <c r="O15" s="30"/>
    </row>
    <row r="16" spans="1:15" s="35" customFormat="1" ht="16.5" customHeight="1">
      <c r="A16" s="23" t="s">
        <v>17</v>
      </c>
      <c r="B16" s="33">
        <v>600</v>
      </c>
      <c r="C16" s="33">
        <v>60016</v>
      </c>
      <c r="D16" s="33">
        <v>6050</v>
      </c>
      <c r="E16" s="25" t="s">
        <v>36</v>
      </c>
      <c r="F16" s="25" t="s">
        <v>35</v>
      </c>
      <c r="G16" s="34">
        <v>2008</v>
      </c>
      <c r="H16" s="34">
        <v>2010</v>
      </c>
      <c r="I16" s="27">
        <f>K16+L16+M16+N16+16036</f>
        <v>4616036</v>
      </c>
      <c r="J16" s="28" t="s">
        <v>30</v>
      </c>
      <c r="K16" s="32">
        <v>1200000</v>
      </c>
      <c r="L16" s="32">
        <f>L17+L18</f>
        <v>3400000</v>
      </c>
      <c r="M16" s="32"/>
      <c r="N16" s="29"/>
      <c r="O16" s="30"/>
    </row>
    <row r="17" spans="1:15" s="35" customFormat="1" ht="23.25">
      <c r="A17" s="23"/>
      <c r="B17" s="33"/>
      <c r="C17" s="33"/>
      <c r="D17" s="33"/>
      <c r="E17" s="25"/>
      <c r="F17" s="25"/>
      <c r="G17" s="34"/>
      <c r="H17" s="34"/>
      <c r="I17" s="27">
        <f>K17+L17+M17+N17</f>
        <v>1100000</v>
      </c>
      <c r="J17" s="31" t="s">
        <v>31</v>
      </c>
      <c r="K17" s="29"/>
      <c r="L17" s="29">
        <v>1100000</v>
      </c>
      <c r="M17" s="29"/>
      <c r="N17" s="29"/>
      <c r="O17" s="30"/>
    </row>
    <row r="18" spans="1:15" s="35" customFormat="1" ht="12">
      <c r="A18" s="23"/>
      <c r="B18" s="33"/>
      <c r="C18" s="33"/>
      <c r="D18" s="33"/>
      <c r="E18" s="25"/>
      <c r="F18" s="25"/>
      <c r="G18" s="34"/>
      <c r="H18" s="34"/>
      <c r="I18" s="27">
        <f>K18+L18+M18+N18</f>
        <v>3500000</v>
      </c>
      <c r="J18" s="28" t="s">
        <v>32</v>
      </c>
      <c r="K18" s="36">
        <v>1200000</v>
      </c>
      <c r="L18" s="36">
        <v>2300000</v>
      </c>
      <c r="M18" s="36"/>
      <c r="N18" s="37"/>
      <c r="O18" s="30"/>
    </row>
    <row r="19" spans="1:15" s="35" customFormat="1" ht="12">
      <c r="A19" s="23"/>
      <c r="B19" s="33"/>
      <c r="C19" s="33"/>
      <c r="D19" s="33"/>
      <c r="E19" s="25"/>
      <c r="F19" s="25"/>
      <c r="G19" s="34"/>
      <c r="H19" s="34"/>
      <c r="I19" s="27">
        <f>K19+L19+M19+N19</f>
        <v>0</v>
      </c>
      <c r="J19" s="28" t="s">
        <v>33</v>
      </c>
      <c r="K19" s="29"/>
      <c r="L19" s="36"/>
      <c r="M19" s="36"/>
      <c r="N19" s="37"/>
      <c r="O19" s="30"/>
    </row>
    <row r="20" spans="1:15" ht="15.75" customHeight="1">
      <c r="A20" s="23" t="s">
        <v>18</v>
      </c>
      <c r="B20" s="33">
        <v>600</v>
      </c>
      <c r="C20" s="33">
        <v>60016</v>
      </c>
      <c r="D20" s="33">
        <v>6050</v>
      </c>
      <c r="E20" s="25" t="s">
        <v>37</v>
      </c>
      <c r="F20" s="25" t="s">
        <v>35</v>
      </c>
      <c r="G20" s="34">
        <v>2008</v>
      </c>
      <c r="H20" s="34">
        <v>2014</v>
      </c>
      <c r="I20" s="27">
        <f>K20+L20+M20+N20</f>
        <v>5950000</v>
      </c>
      <c r="J20" s="28" t="s">
        <v>30</v>
      </c>
      <c r="K20" s="29">
        <v>450000</v>
      </c>
      <c r="L20" s="29">
        <v>500000</v>
      </c>
      <c r="M20" s="29">
        <v>1000000</v>
      </c>
      <c r="N20" s="29">
        <v>4000000</v>
      </c>
      <c r="O20" s="30"/>
    </row>
    <row r="21" spans="1:15" ht="12">
      <c r="A21" s="23"/>
      <c r="B21" s="33"/>
      <c r="C21" s="33"/>
      <c r="D21" s="33"/>
      <c r="E21" s="25"/>
      <c r="F21" s="25"/>
      <c r="G21" s="34"/>
      <c r="H21" s="34"/>
      <c r="I21" s="27">
        <f>K21+L21+M21+N21</f>
        <v>0</v>
      </c>
      <c r="J21" s="28"/>
      <c r="K21" s="29"/>
      <c r="L21" s="29"/>
      <c r="M21" s="29"/>
      <c r="N21" s="29"/>
      <c r="O21" s="30"/>
    </row>
    <row r="22" spans="1:15" ht="12">
      <c r="A22" s="23"/>
      <c r="B22" s="33"/>
      <c r="C22" s="33"/>
      <c r="D22" s="33"/>
      <c r="E22" s="25"/>
      <c r="F22" s="25"/>
      <c r="G22" s="34"/>
      <c r="H22" s="34"/>
      <c r="I22" s="27">
        <f>K22+L22+M22+N22</f>
        <v>5950000</v>
      </c>
      <c r="J22" s="28" t="s">
        <v>32</v>
      </c>
      <c r="K22" s="29">
        <v>450000</v>
      </c>
      <c r="L22" s="29">
        <v>500000</v>
      </c>
      <c r="M22" s="29">
        <v>1000000</v>
      </c>
      <c r="N22" s="29">
        <v>4000000</v>
      </c>
      <c r="O22" s="30"/>
    </row>
    <row r="23" spans="1:15" ht="16.5" customHeight="1">
      <c r="A23" s="23"/>
      <c r="B23" s="33"/>
      <c r="C23" s="33"/>
      <c r="D23" s="33"/>
      <c r="E23" s="25"/>
      <c r="F23" s="25"/>
      <c r="G23" s="34"/>
      <c r="H23" s="34"/>
      <c r="I23" s="27">
        <f>K23+L23+M23+N23</f>
        <v>0</v>
      </c>
      <c r="J23" s="28" t="s">
        <v>38</v>
      </c>
      <c r="K23" s="29" t="s">
        <v>39</v>
      </c>
      <c r="L23" s="29"/>
      <c r="M23" s="29"/>
      <c r="N23" s="29"/>
      <c r="O23" s="30"/>
    </row>
    <row r="24" spans="1:15" ht="15" customHeight="1">
      <c r="A24" s="23" t="s">
        <v>19</v>
      </c>
      <c r="B24" s="33">
        <v>600</v>
      </c>
      <c r="C24" s="33">
        <v>60016</v>
      </c>
      <c r="D24" s="33">
        <v>6050</v>
      </c>
      <c r="E24" s="25" t="s">
        <v>40</v>
      </c>
      <c r="F24" s="25" t="s">
        <v>35</v>
      </c>
      <c r="G24" s="26">
        <v>2006</v>
      </c>
      <c r="H24" s="26">
        <v>2010</v>
      </c>
      <c r="I24" s="27">
        <f>K24+L24+M24+N24</f>
        <v>1775000</v>
      </c>
      <c r="J24" s="28" t="s">
        <v>30</v>
      </c>
      <c r="K24" s="29">
        <f>K26</f>
        <v>275000</v>
      </c>
      <c r="L24" s="29">
        <f>L26</f>
        <v>1500000</v>
      </c>
      <c r="M24" s="29"/>
      <c r="N24" s="29"/>
      <c r="O24" s="30"/>
    </row>
    <row r="25" spans="1:15" ht="23.25">
      <c r="A25" s="23"/>
      <c r="B25" s="33"/>
      <c r="C25" s="33"/>
      <c r="D25" s="33"/>
      <c r="E25" s="25"/>
      <c r="F25" s="25"/>
      <c r="G25" s="26"/>
      <c r="H25" s="26"/>
      <c r="I25" s="27">
        <f>K25+L25+M25+N25</f>
        <v>0</v>
      </c>
      <c r="J25" s="31" t="s">
        <v>31</v>
      </c>
      <c r="K25" s="29"/>
      <c r="L25" s="29"/>
      <c r="M25" s="29"/>
      <c r="N25" s="29"/>
      <c r="O25" s="30"/>
    </row>
    <row r="26" spans="1:15" ht="16.5" customHeight="1">
      <c r="A26" s="23"/>
      <c r="B26" s="33"/>
      <c r="C26" s="33"/>
      <c r="D26" s="33"/>
      <c r="E26" s="25"/>
      <c r="F26" s="25"/>
      <c r="G26" s="26"/>
      <c r="H26" s="26"/>
      <c r="I26" s="27">
        <f>K26+L26+M26+N26</f>
        <v>1775000</v>
      </c>
      <c r="J26" s="28" t="s">
        <v>32</v>
      </c>
      <c r="K26" s="29">
        <v>275000</v>
      </c>
      <c r="L26" s="29">
        <v>1500000</v>
      </c>
      <c r="M26" s="29"/>
      <c r="N26" s="29"/>
      <c r="O26" s="30"/>
    </row>
    <row r="27" spans="1:15" ht="15.75" customHeight="1">
      <c r="A27" s="23"/>
      <c r="B27" s="33"/>
      <c r="C27" s="33"/>
      <c r="D27" s="33"/>
      <c r="E27" s="25"/>
      <c r="F27" s="25"/>
      <c r="G27" s="26"/>
      <c r="H27" s="26"/>
      <c r="I27" s="27">
        <f>K27+L27+M27+N27</f>
        <v>0</v>
      </c>
      <c r="J27" s="28" t="s">
        <v>38</v>
      </c>
      <c r="K27" s="29"/>
      <c r="L27" s="38"/>
      <c r="M27" s="38"/>
      <c r="N27" s="29"/>
      <c r="O27" s="30"/>
    </row>
    <row r="28" spans="1:15" ht="12.75" customHeight="1" hidden="1">
      <c r="A28" s="39" t="s">
        <v>41</v>
      </c>
      <c r="B28" s="39"/>
      <c r="C28" s="39"/>
      <c r="D28" s="39"/>
      <c r="E28" s="39"/>
      <c r="F28" s="39"/>
      <c r="G28" s="39"/>
      <c r="H28" s="39"/>
      <c r="I28" s="39">
        <f>K28+L28+M28+N28</f>
        <v>0</v>
      </c>
      <c r="J28" s="39"/>
      <c r="K28" s="39"/>
      <c r="L28" s="39"/>
      <c r="M28" s="39"/>
      <c r="N28" s="39"/>
      <c r="O28" s="30"/>
    </row>
    <row r="29" spans="1:15" ht="15.75" customHeight="1">
      <c r="A29" s="23" t="s">
        <v>20</v>
      </c>
      <c r="B29" s="33">
        <v>600</v>
      </c>
      <c r="C29" s="33">
        <v>60016</v>
      </c>
      <c r="D29" s="33">
        <v>6050</v>
      </c>
      <c r="E29" s="25" t="s">
        <v>42</v>
      </c>
      <c r="F29" s="25" t="s">
        <v>35</v>
      </c>
      <c r="G29" s="34">
        <v>2008</v>
      </c>
      <c r="H29" s="34">
        <v>2010</v>
      </c>
      <c r="I29" s="27">
        <f>K29+L29+M29+N29</f>
        <v>480000</v>
      </c>
      <c r="J29" s="28" t="s">
        <v>30</v>
      </c>
      <c r="K29" s="29">
        <v>80000</v>
      </c>
      <c r="L29" s="29">
        <v>400000</v>
      </c>
      <c r="M29" s="29"/>
      <c r="N29" s="29"/>
      <c r="O29" s="30"/>
    </row>
    <row r="30" spans="1:15" ht="23.25">
      <c r="A30" s="23"/>
      <c r="B30" s="33"/>
      <c r="C30" s="33"/>
      <c r="D30" s="33"/>
      <c r="E30" s="25"/>
      <c r="F30" s="25"/>
      <c r="G30" s="34"/>
      <c r="H30" s="34"/>
      <c r="I30" s="27">
        <f>K30+L30+M30+N30</f>
        <v>200000</v>
      </c>
      <c r="J30" s="31" t="s">
        <v>31</v>
      </c>
      <c r="K30" s="29"/>
      <c r="L30" s="29">
        <v>200000</v>
      </c>
      <c r="M30" s="29"/>
      <c r="N30" s="29"/>
      <c r="O30" s="30"/>
    </row>
    <row r="31" spans="1:15" ht="15.75" customHeight="1">
      <c r="A31" s="23"/>
      <c r="B31" s="33"/>
      <c r="C31" s="33"/>
      <c r="D31" s="33"/>
      <c r="E31" s="25"/>
      <c r="F31" s="25"/>
      <c r="G31" s="34"/>
      <c r="H31" s="34"/>
      <c r="I31" s="27">
        <f>K31+L31+M31+N31</f>
        <v>280000</v>
      </c>
      <c r="J31" s="28" t="s">
        <v>32</v>
      </c>
      <c r="K31" s="29">
        <v>80000</v>
      </c>
      <c r="L31" s="29">
        <v>200000</v>
      </c>
      <c r="M31" s="29"/>
      <c r="N31" s="29"/>
      <c r="O31" s="30"/>
    </row>
    <row r="32" spans="1:15" ht="15.75" customHeight="1">
      <c r="A32" s="23"/>
      <c r="B32" s="33"/>
      <c r="C32" s="33"/>
      <c r="D32" s="33"/>
      <c r="E32" s="25"/>
      <c r="F32" s="25"/>
      <c r="G32" s="34"/>
      <c r="H32" s="34"/>
      <c r="I32" s="27">
        <f>K32+L32+M32+N32</f>
        <v>0</v>
      </c>
      <c r="J32" s="28" t="s">
        <v>38</v>
      </c>
      <c r="K32" s="29"/>
      <c r="L32" s="29"/>
      <c r="M32" s="29"/>
      <c r="N32" s="29"/>
      <c r="O32" s="30"/>
    </row>
    <row r="33" spans="1:16" ht="12.75" customHeight="1">
      <c r="A33" s="23" t="s">
        <v>21</v>
      </c>
      <c r="B33" s="33">
        <v>710</v>
      </c>
      <c r="C33" s="33">
        <v>71035</v>
      </c>
      <c r="D33" s="33">
        <v>6050</v>
      </c>
      <c r="E33" s="40" t="s">
        <v>43</v>
      </c>
      <c r="F33" s="40" t="s">
        <v>35</v>
      </c>
      <c r="G33" s="26">
        <v>2006</v>
      </c>
      <c r="H33" s="26">
        <v>2011</v>
      </c>
      <c r="I33" s="27">
        <f>K33+L33+M33+N33</f>
        <v>5000000</v>
      </c>
      <c r="J33" s="28" t="s">
        <v>30</v>
      </c>
      <c r="K33" s="29">
        <v>1000000</v>
      </c>
      <c r="L33" s="29">
        <v>2000000</v>
      </c>
      <c r="M33" s="32">
        <v>2000000</v>
      </c>
      <c r="N33" s="29"/>
      <c r="O33" s="30"/>
      <c r="P33" s="41"/>
    </row>
    <row r="34" spans="1:15" ht="23.25">
      <c r="A34" s="23"/>
      <c r="B34" s="33"/>
      <c r="C34" s="33"/>
      <c r="D34" s="33"/>
      <c r="E34" s="40"/>
      <c r="F34" s="40"/>
      <c r="G34" s="26"/>
      <c r="H34" s="26"/>
      <c r="I34" s="27">
        <f>K34+L34+M34+N34</f>
        <v>0</v>
      </c>
      <c r="J34" s="31" t="s">
        <v>31</v>
      </c>
      <c r="K34" s="29"/>
      <c r="L34" s="29"/>
      <c r="M34" s="29"/>
      <c r="N34" s="29"/>
      <c r="O34" s="30"/>
    </row>
    <row r="35" spans="1:15" ht="15.75" customHeight="1">
      <c r="A35" s="23"/>
      <c r="B35" s="33"/>
      <c r="C35" s="33"/>
      <c r="D35" s="33"/>
      <c r="E35" s="40"/>
      <c r="F35" s="40"/>
      <c r="G35" s="26"/>
      <c r="H35" s="26"/>
      <c r="I35" s="27">
        <f>K35+L35+M35+N35</f>
        <v>5000000</v>
      </c>
      <c r="J35" s="28" t="s">
        <v>32</v>
      </c>
      <c r="K35" s="29">
        <v>1000000</v>
      </c>
      <c r="L35" s="29">
        <v>2000000</v>
      </c>
      <c r="M35" s="32">
        <v>2000000</v>
      </c>
      <c r="N35" s="29"/>
      <c r="O35" s="30"/>
    </row>
    <row r="36" spans="1:15" ht="15.75" customHeight="1">
      <c r="A36" s="23"/>
      <c r="B36" s="33"/>
      <c r="C36" s="33"/>
      <c r="D36" s="33"/>
      <c r="E36" s="40"/>
      <c r="F36" s="40"/>
      <c r="G36" s="26"/>
      <c r="H36" s="26"/>
      <c r="I36" s="27">
        <f>K36+L36+M36+N36</f>
        <v>0</v>
      </c>
      <c r="J36" s="28" t="s">
        <v>38</v>
      </c>
      <c r="K36" s="29"/>
      <c r="L36" s="29"/>
      <c r="M36" s="29"/>
      <c r="N36" s="29"/>
      <c r="O36" s="30"/>
    </row>
    <row r="37" spans="1:15" ht="15.75" customHeight="1">
      <c r="A37" s="23" t="s">
        <v>22</v>
      </c>
      <c r="B37" s="33">
        <v>710</v>
      </c>
      <c r="C37" s="33">
        <v>71035</v>
      </c>
      <c r="D37" s="33">
        <v>6050</v>
      </c>
      <c r="E37" s="25" t="s">
        <v>44</v>
      </c>
      <c r="F37" s="40" t="s">
        <v>35</v>
      </c>
      <c r="G37" s="34">
        <v>2009</v>
      </c>
      <c r="H37" s="34">
        <v>2010</v>
      </c>
      <c r="I37" s="27">
        <f>K37+L37</f>
        <v>160000</v>
      </c>
      <c r="J37" s="28" t="s">
        <v>30</v>
      </c>
      <c r="K37" s="29">
        <f>K39</f>
        <v>120000</v>
      </c>
      <c r="L37" s="29">
        <f>L39</f>
        <v>40000</v>
      </c>
      <c r="M37" s="29"/>
      <c r="N37" s="29"/>
      <c r="O37" s="30"/>
    </row>
    <row r="38" spans="1:15" ht="23.25">
      <c r="A38" s="23"/>
      <c r="B38" s="33"/>
      <c r="C38" s="33"/>
      <c r="D38" s="33"/>
      <c r="E38" s="25"/>
      <c r="F38" s="25"/>
      <c r="G38" s="34"/>
      <c r="H38" s="34"/>
      <c r="I38" s="27"/>
      <c r="J38" s="31" t="s">
        <v>31</v>
      </c>
      <c r="K38" s="29"/>
      <c r="L38" s="29"/>
      <c r="M38" s="29"/>
      <c r="N38" s="29"/>
      <c r="O38" s="30"/>
    </row>
    <row r="39" spans="1:15" ht="15.75" customHeight="1">
      <c r="A39" s="23"/>
      <c r="B39" s="33"/>
      <c r="C39" s="33"/>
      <c r="D39" s="33"/>
      <c r="E39" s="25"/>
      <c r="F39" s="25"/>
      <c r="G39" s="34"/>
      <c r="H39" s="34"/>
      <c r="I39" s="27">
        <f>K39+L39</f>
        <v>160000</v>
      </c>
      <c r="J39" s="28" t="s">
        <v>32</v>
      </c>
      <c r="K39" s="29">
        <v>120000</v>
      </c>
      <c r="L39" s="29">
        <v>40000</v>
      </c>
      <c r="M39" s="29"/>
      <c r="N39" s="29"/>
      <c r="O39" s="30"/>
    </row>
    <row r="40" spans="1:15" ht="15.75" customHeight="1">
      <c r="A40" s="23"/>
      <c r="B40" s="33">
        <v>39880</v>
      </c>
      <c r="C40" s="33"/>
      <c r="D40" s="33"/>
      <c r="E40" s="25"/>
      <c r="F40" s="25"/>
      <c r="G40" s="34"/>
      <c r="H40" s="34"/>
      <c r="I40" s="27"/>
      <c r="J40" s="28" t="s">
        <v>38</v>
      </c>
      <c r="K40" s="29"/>
      <c r="L40" s="29"/>
      <c r="M40" s="29"/>
      <c r="N40" s="29"/>
      <c r="O40" s="30"/>
    </row>
    <row r="41" spans="1:15" ht="15.75" customHeight="1">
      <c r="A41" s="23" t="s">
        <v>23</v>
      </c>
      <c r="B41" s="33">
        <v>754</v>
      </c>
      <c r="C41" s="33">
        <v>75412</v>
      </c>
      <c r="D41" s="33">
        <v>6050</v>
      </c>
      <c r="E41" s="40" t="s">
        <v>45</v>
      </c>
      <c r="F41" s="40" t="s">
        <v>35</v>
      </c>
      <c r="G41" s="26">
        <v>2006</v>
      </c>
      <c r="H41" s="26">
        <v>2010</v>
      </c>
      <c r="I41" s="27">
        <f>K41+L41+M41+N41</f>
        <v>2000000</v>
      </c>
      <c r="J41" s="28" t="s">
        <v>30</v>
      </c>
      <c r="K41" s="32">
        <v>500000</v>
      </c>
      <c r="L41" s="32">
        <v>1500000</v>
      </c>
      <c r="M41" s="32"/>
      <c r="N41" s="29"/>
      <c r="O41" s="30"/>
    </row>
    <row r="42" spans="1:15" ht="23.25">
      <c r="A42" s="23"/>
      <c r="B42" s="33"/>
      <c r="C42" s="33"/>
      <c r="D42" s="33"/>
      <c r="E42" s="40"/>
      <c r="F42" s="40"/>
      <c r="G42" s="26"/>
      <c r="H42" s="26"/>
      <c r="I42" s="27">
        <f>K42+L42+M42+N42</f>
        <v>0</v>
      </c>
      <c r="J42" s="31" t="s">
        <v>31</v>
      </c>
      <c r="K42" s="29"/>
      <c r="L42" s="32"/>
      <c r="M42" s="29"/>
      <c r="N42" s="29"/>
      <c r="O42" s="30"/>
    </row>
    <row r="43" spans="1:15" ht="16.5" customHeight="1">
      <c r="A43" s="23"/>
      <c r="B43" s="33"/>
      <c r="C43" s="33"/>
      <c r="D43" s="33"/>
      <c r="E43" s="40"/>
      <c r="F43" s="40"/>
      <c r="G43" s="26"/>
      <c r="H43" s="26"/>
      <c r="I43" s="27">
        <f>K43+L43+M43+N43</f>
        <v>2000000</v>
      </c>
      <c r="J43" s="28" t="s">
        <v>32</v>
      </c>
      <c r="K43" s="32">
        <v>500000</v>
      </c>
      <c r="L43" s="32">
        <v>1500000</v>
      </c>
      <c r="M43" s="29"/>
      <c r="N43" s="29"/>
      <c r="O43" s="30"/>
    </row>
    <row r="44" spans="1:15" ht="15.75" customHeight="1">
      <c r="A44" s="23"/>
      <c r="B44" s="33"/>
      <c r="C44" s="33"/>
      <c r="D44" s="33"/>
      <c r="E44" s="40"/>
      <c r="F44" s="40"/>
      <c r="G44" s="26"/>
      <c r="H44" s="26"/>
      <c r="I44" s="27">
        <f>K44+L44+M44+N44</f>
        <v>0</v>
      </c>
      <c r="J44" s="28" t="s">
        <v>38</v>
      </c>
      <c r="K44" s="29"/>
      <c r="L44" s="32"/>
      <c r="M44" s="29"/>
      <c r="N44" s="29"/>
      <c r="O44" s="30"/>
    </row>
    <row r="45" spans="1:15" ht="18.75" customHeight="1">
      <c r="A45" s="23" t="s">
        <v>24</v>
      </c>
      <c r="B45" s="33">
        <v>926</v>
      </c>
      <c r="C45" s="33">
        <v>92601</v>
      </c>
      <c r="D45" s="33">
        <v>6050</v>
      </c>
      <c r="E45" s="25" t="s">
        <v>46</v>
      </c>
      <c r="F45" s="25" t="s">
        <v>35</v>
      </c>
      <c r="G45" s="34">
        <v>2008</v>
      </c>
      <c r="H45" s="34">
        <v>2011</v>
      </c>
      <c r="I45" s="27">
        <f>K45+L45+M45+N45</f>
        <v>900000</v>
      </c>
      <c r="J45" s="28" t="s">
        <v>30</v>
      </c>
      <c r="K45" s="29">
        <v>600000</v>
      </c>
      <c r="L45" s="29"/>
      <c r="M45" s="32">
        <v>300000</v>
      </c>
      <c r="N45" s="29"/>
      <c r="O45" s="30"/>
    </row>
    <row r="46" spans="1:15" ht="34.5" customHeight="1">
      <c r="A46" s="23"/>
      <c r="B46" s="33"/>
      <c r="C46" s="33"/>
      <c r="D46" s="33"/>
      <c r="E46" s="25"/>
      <c r="F46" s="25"/>
      <c r="G46" s="34"/>
      <c r="H46" s="34"/>
      <c r="I46" s="27">
        <f>K46+L46+M46+N46</f>
        <v>0</v>
      </c>
      <c r="J46" s="31" t="s">
        <v>31</v>
      </c>
      <c r="K46" s="29"/>
      <c r="L46" s="29"/>
      <c r="M46" s="29"/>
      <c r="N46" s="29"/>
      <c r="O46" s="30"/>
    </row>
    <row r="47" spans="1:15" ht="20.25" customHeight="1">
      <c r="A47" s="23"/>
      <c r="B47" s="33"/>
      <c r="C47" s="33"/>
      <c r="D47" s="33"/>
      <c r="E47" s="25"/>
      <c r="F47" s="25"/>
      <c r="G47" s="34"/>
      <c r="H47" s="34"/>
      <c r="I47" s="27">
        <f>K47+L47+M47+N47</f>
        <v>900000</v>
      </c>
      <c r="J47" s="28" t="s">
        <v>32</v>
      </c>
      <c r="K47" s="29">
        <f>K45</f>
        <v>600000</v>
      </c>
      <c r="L47" s="29"/>
      <c r="M47" s="29">
        <f>M45</f>
        <v>300000</v>
      </c>
      <c r="N47" s="29"/>
      <c r="O47" s="30"/>
    </row>
    <row r="48" spans="1:15" ht="15.75" customHeight="1">
      <c r="A48" s="23"/>
      <c r="B48" s="33"/>
      <c r="C48" s="33"/>
      <c r="D48" s="33"/>
      <c r="E48" s="25"/>
      <c r="F48" s="25"/>
      <c r="G48" s="34"/>
      <c r="H48" s="34"/>
      <c r="I48" s="27">
        <f>K48+L48+M48+N48</f>
        <v>0</v>
      </c>
      <c r="J48" s="28" t="s">
        <v>38</v>
      </c>
      <c r="K48" s="29"/>
      <c r="L48" s="29"/>
      <c r="M48" s="32"/>
      <c r="N48" s="29"/>
      <c r="O48" s="30"/>
    </row>
    <row r="49" spans="1:15" ht="17.25" customHeight="1">
      <c r="A49" s="23" t="s">
        <v>25</v>
      </c>
      <c r="B49" s="33">
        <v>926</v>
      </c>
      <c r="C49" s="33">
        <v>92601</v>
      </c>
      <c r="D49" s="33">
        <v>6050</v>
      </c>
      <c r="E49" s="25" t="s">
        <v>47</v>
      </c>
      <c r="F49" s="25" t="s">
        <v>35</v>
      </c>
      <c r="G49" s="26">
        <v>2010</v>
      </c>
      <c r="H49" s="26">
        <v>2012</v>
      </c>
      <c r="I49" s="27">
        <f>K49+L49+M49+N49</f>
        <v>2600000</v>
      </c>
      <c r="J49" s="28" t="s">
        <v>30</v>
      </c>
      <c r="K49" s="32"/>
      <c r="L49" s="32"/>
      <c r="M49" s="32">
        <f>M50+M51</f>
        <v>1300000</v>
      </c>
      <c r="N49" s="32">
        <f>N50+N51</f>
        <v>1300000</v>
      </c>
      <c r="O49" s="30"/>
    </row>
    <row r="50" spans="1:15" ht="23.25">
      <c r="A50" s="23"/>
      <c r="B50" s="33"/>
      <c r="C50" s="33"/>
      <c r="D50" s="33"/>
      <c r="E50" s="25"/>
      <c r="F50" s="25"/>
      <c r="G50" s="26"/>
      <c r="H50" s="26"/>
      <c r="I50" s="27">
        <f>K50+L50+M50+N50</f>
        <v>1300000</v>
      </c>
      <c r="J50" s="31" t="s">
        <v>31</v>
      </c>
      <c r="K50" s="32"/>
      <c r="L50" s="32"/>
      <c r="M50" s="29">
        <v>650000</v>
      </c>
      <c r="N50" s="29">
        <v>650000</v>
      </c>
      <c r="O50" s="30"/>
    </row>
    <row r="51" spans="1:15" ht="15.75" customHeight="1">
      <c r="A51" s="23"/>
      <c r="B51" s="33"/>
      <c r="C51" s="33"/>
      <c r="D51" s="33"/>
      <c r="E51" s="25"/>
      <c r="F51" s="25"/>
      <c r="G51" s="26"/>
      <c r="H51" s="26"/>
      <c r="I51" s="27">
        <f>K51+L51+M51+N51</f>
        <v>1300000</v>
      </c>
      <c r="J51" s="28" t="s">
        <v>32</v>
      </c>
      <c r="K51" s="32"/>
      <c r="L51" s="32"/>
      <c r="M51" s="29">
        <v>650000</v>
      </c>
      <c r="N51" s="29">
        <v>650000</v>
      </c>
      <c r="O51" s="30"/>
    </row>
    <row r="52" spans="1:15" ht="17.25" customHeight="1">
      <c r="A52" s="23"/>
      <c r="B52" s="33"/>
      <c r="C52" s="33"/>
      <c r="D52" s="33"/>
      <c r="E52" s="25"/>
      <c r="F52" s="25"/>
      <c r="G52" s="26"/>
      <c r="H52" s="26"/>
      <c r="I52" s="27">
        <f>K52+L52+M52+N52</f>
        <v>0</v>
      </c>
      <c r="J52" s="28" t="s">
        <v>38</v>
      </c>
      <c r="K52" s="32"/>
      <c r="L52" s="32"/>
      <c r="M52" s="29"/>
      <c r="N52" s="32"/>
      <c r="O52" s="30"/>
    </row>
    <row r="53" spans="1:15" ht="15.75" customHeight="1">
      <c r="A53" s="23" t="s">
        <v>48</v>
      </c>
      <c r="B53" s="33">
        <v>801</v>
      </c>
      <c r="C53" s="33">
        <v>80110</v>
      </c>
      <c r="D53" s="33">
        <v>6620</v>
      </c>
      <c r="E53" s="25" t="s">
        <v>49</v>
      </c>
      <c r="F53" s="25" t="s">
        <v>35</v>
      </c>
      <c r="G53" s="26">
        <v>2008</v>
      </c>
      <c r="H53" s="26">
        <v>2010</v>
      </c>
      <c r="I53" s="27">
        <f>I54+I55</f>
        <v>2892399</v>
      </c>
      <c r="J53" s="28" t="s">
        <v>30</v>
      </c>
      <c r="K53" s="32">
        <f>K54+K55</f>
        <v>231500</v>
      </c>
      <c r="L53" s="32">
        <f>L54+L55</f>
        <v>2115000</v>
      </c>
      <c r="M53" s="32">
        <f>M54+M55</f>
        <v>0</v>
      </c>
      <c r="N53" s="32"/>
      <c r="O53" s="30"/>
    </row>
    <row r="54" spans="1:15" ht="23.25">
      <c r="A54" s="23"/>
      <c r="B54" s="33"/>
      <c r="C54" s="33"/>
      <c r="D54" s="33"/>
      <c r="E54" s="25"/>
      <c r="F54" s="25"/>
      <c r="G54" s="26"/>
      <c r="H54" s="26"/>
      <c r="I54" s="27">
        <f>K54+L54+M54+N54</f>
        <v>1050000</v>
      </c>
      <c r="J54" s="31" t="s">
        <v>31</v>
      </c>
      <c r="K54" s="32"/>
      <c r="L54" s="32">
        <v>1050000</v>
      </c>
      <c r="M54" s="29"/>
      <c r="N54" s="32"/>
      <c r="O54" s="30"/>
    </row>
    <row r="55" spans="1:15" ht="15.75" customHeight="1">
      <c r="A55" s="23"/>
      <c r="B55" s="33"/>
      <c r="C55" s="33"/>
      <c r="D55" s="33"/>
      <c r="E55" s="25"/>
      <c r="F55" s="25"/>
      <c r="G55" s="26"/>
      <c r="H55" s="26"/>
      <c r="I55" s="27">
        <f>K55+L55+M55+N55+545899</f>
        <v>1842399</v>
      </c>
      <c r="J55" s="28" t="s">
        <v>32</v>
      </c>
      <c r="K55" s="32">
        <f>150000+71000+10500</f>
        <v>231500</v>
      </c>
      <c r="L55" s="32">
        <v>1065000</v>
      </c>
      <c r="M55" s="29"/>
      <c r="N55" s="32"/>
      <c r="O55" s="30"/>
    </row>
    <row r="56" spans="1:15" ht="15.75" customHeight="1">
      <c r="A56" s="23"/>
      <c r="B56" s="33"/>
      <c r="C56" s="33"/>
      <c r="D56" s="33"/>
      <c r="E56" s="25"/>
      <c r="F56" s="25"/>
      <c r="G56" s="26"/>
      <c r="H56" s="26"/>
      <c r="I56" s="27">
        <f>K56+L56+M56+N56</f>
        <v>0</v>
      </c>
      <c r="J56" s="28" t="s">
        <v>38</v>
      </c>
      <c r="K56" s="32"/>
      <c r="L56" s="32"/>
      <c r="M56" s="29"/>
      <c r="N56" s="32"/>
      <c r="O56" s="30"/>
    </row>
    <row r="57" spans="1:15" ht="25.5" customHeight="1">
      <c r="A57" s="23" t="s">
        <v>50</v>
      </c>
      <c r="B57" s="33">
        <v>900</v>
      </c>
      <c r="C57" s="33">
        <v>90001</v>
      </c>
      <c r="D57" s="33">
        <v>6050</v>
      </c>
      <c r="E57" s="25" t="s">
        <v>51</v>
      </c>
      <c r="F57" s="25" t="s">
        <v>52</v>
      </c>
      <c r="G57" s="34">
        <v>2004</v>
      </c>
      <c r="H57" s="34">
        <v>2012</v>
      </c>
      <c r="I57" s="27">
        <f>K57+L57+M57+N57</f>
        <v>28580000</v>
      </c>
      <c r="J57" s="28" t="s">
        <v>30</v>
      </c>
      <c r="K57" s="29">
        <f>K58+K59+K60</f>
        <v>2130000</v>
      </c>
      <c r="L57" s="29">
        <f>L58+L59+L60</f>
        <v>8450000</v>
      </c>
      <c r="M57" s="29">
        <f>M58+M59+M60</f>
        <v>9000000</v>
      </c>
      <c r="N57" s="29">
        <f>N58+N59+N60</f>
        <v>9000000</v>
      </c>
      <c r="O57" s="30"/>
    </row>
    <row r="58" spans="1:15" ht="23.25">
      <c r="A58" s="23"/>
      <c r="B58" s="33"/>
      <c r="C58" s="33"/>
      <c r="D58" s="33"/>
      <c r="E58" s="25"/>
      <c r="F58" s="25"/>
      <c r="G58" s="34"/>
      <c r="H58" s="34"/>
      <c r="I58" s="27">
        <f>K58+L58+M58+N58</f>
        <v>0</v>
      </c>
      <c r="J58" s="31" t="s">
        <v>31</v>
      </c>
      <c r="K58" s="29"/>
      <c r="L58" s="32"/>
      <c r="M58" s="32"/>
      <c r="N58" s="32"/>
      <c r="O58" s="30"/>
    </row>
    <row r="59" spans="1:15" ht="18.75" customHeight="1">
      <c r="A59" s="23"/>
      <c r="B59" s="33"/>
      <c r="C59" s="33"/>
      <c r="D59" s="33"/>
      <c r="E59" s="25"/>
      <c r="F59" s="25"/>
      <c r="G59" s="34"/>
      <c r="H59" s="34"/>
      <c r="I59" s="27">
        <f>K59+L59+M59+N59</f>
        <v>330000</v>
      </c>
      <c r="J59" s="28" t="s">
        <v>32</v>
      </c>
      <c r="K59" s="29">
        <v>330000</v>
      </c>
      <c r="L59" s="32"/>
      <c r="M59" s="29"/>
      <c r="N59" s="29"/>
      <c r="O59" s="30"/>
    </row>
    <row r="60" spans="1:15" ht="20.25" customHeight="1">
      <c r="A60" s="23"/>
      <c r="B60" s="33"/>
      <c r="C60" s="33"/>
      <c r="D60" s="33"/>
      <c r="E60" s="25"/>
      <c r="F60" s="25"/>
      <c r="G60" s="34"/>
      <c r="H60" s="34"/>
      <c r="I60" s="27">
        <f>K60+L60+M60+N60</f>
        <v>28250000</v>
      </c>
      <c r="J60" s="28" t="s">
        <v>38</v>
      </c>
      <c r="K60" s="29">
        <v>1800000</v>
      </c>
      <c r="L60" s="32">
        <v>8450000</v>
      </c>
      <c r="M60" s="29">
        <v>9000000</v>
      </c>
      <c r="N60" s="29">
        <v>9000000</v>
      </c>
      <c r="O60" s="30"/>
    </row>
    <row r="61" spans="1:15" ht="12.75" customHeight="1" hidden="1">
      <c r="A61" s="39" t="s">
        <v>41</v>
      </c>
      <c r="B61" s="39"/>
      <c r="C61" s="39"/>
      <c r="D61" s="39"/>
      <c r="E61" s="39"/>
      <c r="F61" s="39"/>
      <c r="G61" s="39"/>
      <c r="H61" s="39"/>
      <c r="I61" s="39">
        <f>K61+L61+M61+N61</f>
        <v>0</v>
      </c>
      <c r="J61" s="39"/>
      <c r="K61" s="39"/>
      <c r="L61" s="39"/>
      <c r="M61" s="39"/>
      <c r="N61" s="39"/>
      <c r="O61" s="30"/>
    </row>
    <row r="62" spans="1:15" ht="12.75" customHeight="1">
      <c r="A62" s="23" t="s">
        <v>53</v>
      </c>
      <c r="B62" s="33">
        <v>900</v>
      </c>
      <c r="C62" s="33">
        <v>90001</v>
      </c>
      <c r="D62" s="33">
        <v>6050</v>
      </c>
      <c r="E62" s="40" t="s">
        <v>54</v>
      </c>
      <c r="F62" s="40" t="s">
        <v>55</v>
      </c>
      <c r="G62" s="34">
        <v>2007</v>
      </c>
      <c r="H62" s="34">
        <v>2011</v>
      </c>
      <c r="I62" s="27">
        <f>K62+L62+M62+N62</f>
        <v>468809</v>
      </c>
      <c r="J62" s="28" t="s">
        <v>30</v>
      </c>
      <c r="K62" s="29">
        <v>156270</v>
      </c>
      <c r="L62" s="29">
        <v>156270</v>
      </c>
      <c r="M62" s="29">
        <v>156269</v>
      </c>
      <c r="N62" s="29"/>
      <c r="O62" s="30"/>
    </row>
    <row r="63" spans="1:15" ht="45.75" customHeight="1">
      <c r="A63" s="23"/>
      <c r="B63" s="33"/>
      <c r="C63" s="33"/>
      <c r="D63" s="33"/>
      <c r="E63" s="40"/>
      <c r="F63" s="40"/>
      <c r="G63" s="34"/>
      <c r="H63" s="34"/>
      <c r="I63" s="27">
        <f>K63+L63+M63+N63</f>
        <v>0</v>
      </c>
      <c r="J63" s="31" t="s">
        <v>31</v>
      </c>
      <c r="K63" s="29"/>
      <c r="L63" s="29"/>
      <c r="M63" s="29"/>
      <c r="N63" s="29"/>
      <c r="O63" s="30"/>
    </row>
    <row r="64" spans="1:15" ht="15.75" customHeight="1">
      <c r="A64" s="23"/>
      <c r="B64" s="33"/>
      <c r="C64" s="33"/>
      <c r="D64" s="33"/>
      <c r="E64" s="40"/>
      <c r="F64" s="40"/>
      <c r="G64" s="34"/>
      <c r="H64" s="34"/>
      <c r="I64" s="27">
        <f>K64+L64+M64+N64</f>
        <v>468809</v>
      </c>
      <c r="J64" s="28" t="s">
        <v>32</v>
      </c>
      <c r="K64" s="29">
        <v>156270</v>
      </c>
      <c r="L64" s="29">
        <v>156270</v>
      </c>
      <c r="M64" s="29">
        <v>156269</v>
      </c>
      <c r="N64" s="29"/>
      <c r="O64" s="30"/>
    </row>
    <row r="65" spans="1:15" ht="15.75" customHeight="1">
      <c r="A65" s="23"/>
      <c r="B65" s="33"/>
      <c r="C65" s="33"/>
      <c r="D65" s="33"/>
      <c r="E65" s="40"/>
      <c r="F65" s="40"/>
      <c r="G65" s="34"/>
      <c r="H65" s="34"/>
      <c r="I65" s="27">
        <f>K65+L65+M65+N65</f>
        <v>0</v>
      </c>
      <c r="J65" s="28" t="s">
        <v>38</v>
      </c>
      <c r="K65" s="29"/>
      <c r="L65" s="29"/>
      <c r="M65" s="29"/>
      <c r="N65" s="29"/>
      <c r="O65" s="30"/>
    </row>
    <row r="66" spans="1:15" ht="15.75" customHeight="1">
      <c r="A66" s="23" t="s">
        <v>56</v>
      </c>
      <c r="B66" s="33">
        <v>900</v>
      </c>
      <c r="C66" s="33">
        <v>90004</v>
      </c>
      <c r="D66" s="33">
        <v>6050</v>
      </c>
      <c r="E66" s="25" t="s">
        <v>57</v>
      </c>
      <c r="F66" s="25" t="s">
        <v>35</v>
      </c>
      <c r="G66" s="34">
        <v>2008</v>
      </c>
      <c r="H66" s="34">
        <v>2010</v>
      </c>
      <c r="I66" s="27">
        <f>K66+L66+M66+N66</f>
        <v>550000</v>
      </c>
      <c r="J66" s="28" t="s">
        <v>30</v>
      </c>
      <c r="K66" s="29">
        <v>50000</v>
      </c>
      <c r="L66" s="29">
        <v>500000</v>
      </c>
      <c r="M66" s="29"/>
      <c r="N66" s="29"/>
      <c r="O66" s="30"/>
    </row>
    <row r="67" spans="1:15" ht="36" customHeight="1">
      <c r="A67" s="23"/>
      <c r="B67" s="33"/>
      <c r="C67" s="33"/>
      <c r="D67" s="33"/>
      <c r="E67" s="25"/>
      <c r="F67" s="25"/>
      <c r="G67" s="34"/>
      <c r="H67" s="34"/>
      <c r="I67" s="27">
        <f>K67+L67+M67+N67</f>
        <v>375000</v>
      </c>
      <c r="J67" s="31" t="s">
        <v>31</v>
      </c>
      <c r="K67" s="29"/>
      <c r="L67" s="29">
        <v>375000</v>
      </c>
      <c r="M67" s="29"/>
      <c r="N67" s="29"/>
      <c r="O67" s="30"/>
    </row>
    <row r="68" spans="1:15" ht="15.75" customHeight="1">
      <c r="A68" s="23"/>
      <c r="B68" s="33"/>
      <c r="C68" s="33"/>
      <c r="D68" s="33"/>
      <c r="E68" s="25"/>
      <c r="F68" s="25"/>
      <c r="G68" s="34"/>
      <c r="H68" s="34"/>
      <c r="I68" s="27">
        <f>K68+L68+M68+N68</f>
        <v>175000</v>
      </c>
      <c r="J68" s="28" t="s">
        <v>32</v>
      </c>
      <c r="K68" s="29">
        <v>50000</v>
      </c>
      <c r="L68" s="29">
        <v>125000</v>
      </c>
      <c r="M68" s="29"/>
      <c r="N68" s="29"/>
      <c r="O68" s="30"/>
    </row>
    <row r="69" spans="1:15" ht="14.25" customHeight="1">
      <c r="A69" s="23"/>
      <c r="B69" s="33"/>
      <c r="C69" s="33"/>
      <c r="D69" s="33"/>
      <c r="E69" s="25"/>
      <c r="F69" s="25"/>
      <c r="G69" s="34"/>
      <c r="H69" s="34"/>
      <c r="I69" s="27">
        <f>K69+L69+M69+N69</f>
        <v>0</v>
      </c>
      <c r="J69" s="28" t="s">
        <v>38</v>
      </c>
      <c r="K69" s="29"/>
      <c r="L69" s="29"/>
      <c r="M69" s="29"/>
      <c r="N69" s="29"/>
      <c r="O69" s="30"/>
    </row>
    <row r="70" spans="1:256" s="46" customFormat="1" ht="15" customHeight="1">
      <c r="A70" s="23" t="s">
        <v>58</v>
      </c>
      <c r="B70" s="33">
        <v>900</v>
      </c>
      <c r="C70" s="33">
        <v>90004</v>
      </c>
      <c r="D70" s="33">
        <v>6050</v>
      </c>
      <c r="E70" s="40" t="s">
        <v>59</v>
      </c>
      <c r="F70" s="40" t="s">
        <v>35</v>
      </c>
      <c r="G70" s="34">
        <v>2008</v>
      </c>
      <c r="H70" s="34">
        <v>2010</v>
      </c>
      <c r="I70" s="27">
        <f>K70+L70+M70+N70</f>
        <v>500000</v>
      </c>
      <c r="J70" s="28" t="s">
        <v>30</v>
      </c>
      <c r="K70" s="29">
        <f>K72</f>
        <v>0</v>
      </c>
      <c r="L70" s="29">
        <f>L71+L72</f>
        <v>500000</v>
      </c>
      <c r="M70" s="29"/>
      <c r="N70" s="29"/>
      <c r="O70" s="5"/>
      <c r="P70" s="42"/>
      <c r="Q70" s="42"/>
      <c r="R70" s="42"/>
      <c r="S70" s="43"/>
      <c r="T70" s="43"/>
      <c r="U70" s="44"/>
      <c r="V70" s="44"/>
      <c r="W70" s="45"/>
      <c r="AE70" s="5"/>
      <c r="AF70" s="42"/>
      <c r="AG70" s="42"/>
      <c r="AH70" s="42"/>
      <c r="AI70" s="43"/>
      <c r="AJ70" s="43"/>
      <c r="AK70" s="44"/>
      <c r="AL70" s="44"/>
      <c r="AM70" s="45"/>
      <c r="AU70" s="5"/>
      <c r="AV70" s="42"/>
      <c r="AW70" s="42"/>
      <c r="AX70" s="42"/>
      <c r="AY70" s="43"/>
      <c r="AZ70" s="43"/>
      <c r="BA70" s="44"/>
      <c r="BB70" s="44"/>
      <c r="BC70" s="45"/>
      <c r="BK70" s="5"/>
      <c r="BL70" s="42"/>
      <c r="BM70" s="42"/>
      <c r="BN70" s="42"/>
      <c r="BO70" s="43"/>
      <c r="BP70" s="43"/>
      <c r="BQ70" s="44"/>
      <c r="BR70" s="44"/>
      <c r="BS70" s="45"/>
      <c r="CA70" s="5"/>
      <c r="CB70" s="42"/>
      <c r="CC70" s="42"/>
      <c r="CD70" s="42"/>
      <c r="CE70" s="43"/>
      <c r="CF70" s="43"/>
      <c r="CG70" s="44"/>
      <c r="CH70" s="44"/>
      <c r="CI70" s="45"/>
      <c r="CQ70" s="5"/>
      <c r="CR70" s="42"/>
      <c r="CS70" s="42"/>
      <c r="CT70" s="42"/>
      <c r="CU70" s="43"/>
      <c r="CV70" s="43"/>
      <c r="CW70" s="44"/>
      <c r="CX70" s="44"/>
      <c r="CY70" s="45"/>
      <c r="DG70" s="5"/>
      <c r="DH70" s="42"/>
      <c r="DI70" s="42"/>
      <c r="DJ70" s="42"/>
      <c r="DK70" s="43"/>
      <c r="DL70" s="43"/>
      <c r="DM70" s="44"/>
      <c r="DN70" s="44"/>
      <c r="DO70" s="45"/>
      <c r="DW70" s="5"/>
      <c r="DX70" s="42"/>
      <c r="DY70" s="42"/>
      <c r="DZ70" s="42"/>
      <c r="EA70" s="43"/>
      <c r="EB70" s="43"/>
      <c r="EC70" s="44"/>
      <c r="ED70" s="44"/>
      <c r="EE70" s="45"/>
      <c r="EM70" s="5"/>
      <c r="EN70" s="42"/>
      <c r="EO70" s="42"/>
      <c r="EP70" s="42"/>
      <c r="EQ70" s="43"/>
      <c r="ER70" s="43"/>
      <c r="ES70" s="44"/>
      <c r="ET70" s="44"/>
      <c r="EU70" s="45"/>
      <c r="FC70" s="5"/>
      <c r="FD70" s="42"/>
      <c r="FE70" s="42"/>
      <c r="FF70" s="42"/>
      <c r="FG70" s="43"/>
      <c r="FH70" s="43"/>
      <c r="FI70" s="44"/>
      <c r="FJ70" s="44"/>
      <c r="FK70" s="45"/>
      <c r="FS70" s="5"/>
      <c r="FT70" s="42"/>
      <c r="FU70" s="42"/>
      <c r="FV70" s="42"/>
      <c r="FW70" s="43"/>
      <c r="FX70" s="43"/>
      <c r="FY70" s="44"/>
      <c r="FZ70" s="44"/>
      <c r="GA70" s="45"/>
      <c r="GI70" s="5"/>
      <c r="GJ70" s="42"/>
      <c r="GK70" s="42"/>
      <c r="GL70" s="42"/>
      <c r="GM70" s="43"/>
      <c r="GN70" s="43"/>
      <c r="GO70" s="44"/>
      <c r="GP70" s="44"/>
      <c r="GQ70" s="45"/>
      <c r="GY70" s="5"/>
      <c r="GZ70" s="42"/>
      <c r="HA70" s="42"/>
      <c r="HB70" s="42"/>
      <c r="HC70" s="43"/>
      <c r="HD70" s="43"/>
      <c r="HE70" s="44"/>
      <c r="HF70" s="44"/>
      <c r="HG70" s="45"/>
      <c r="HO70" s="5"/>
      <c r="HP70" s="42"/>
      <c r="HQ70" s="42"/>
      <c r="HR70" s="42"/>
      <c r="HS70" s="43"/>
      <c r="HT70" s="43"/>
      <c r="HU70" s="44"/>
      <c r="HV70" s="44"/>
      <c r="HW70" s="45"/>
      <c r="IE70" s="5"/>
      <c r="IF70" s="42"/>
      <c r="IG70" s="42"/>
      <c r="IH70" s="42"/>
      <c r="II70" s="43"/>
      <c r="IJ70" s="43"/>
      <c r="IK70" s="44"/>
      <c r="IL70" s="44"/>
      <c r="IM70" s="45"/>
      <c r="IU70" s="5"/>
      <c r="IV70" s="5"/>
    </row>
    <row r="71" spans="1:256" s="46" customFormat="1" ht="23.25">
      <c r="A71" s="23"/>
      <c r="B71" s="33"/>
      <c r="C71" s="33"/>
      <c r="D71" s="33"/>
      <c r="E71" s="40"/>
      <c r="F71" s="40"/>
      <c r="G71" s="34"/>
      <c r="H71" s="34"/>
      <c r="I71" s="27">
        <f>K71+L71+M71+N71</f>
        <v>375000</v>
      </c>
      <c r="J71" s="31" t="s">
        <v>31</v>
      </c>
      <c r="K71" s="29"/>
      <c r="L71" s="29">
        <v>375000</v>
      </c>
      <c r="M71" s="29"/>
      <c r="N71" s="29"/>
      <c r="O71" s="5"/>
      <c r="P71" s="42"/>
      <c r="Q71" s="42"/>
      <c r="R71" s="42"/>
      <c r="S71" s="43"/>
      <c r="T71" s="43"/>
      <c r="U71" s="44"/>
      <c r="V71" s="44"/>
      <c r="W71" s="45"/>
      <c r="AE71" s="5"/>
      <c r="AF71" s="42"/>
      <c r="AG71" s="42"/>
      <c r="AH71" s="42"/>
      <c r="AI71" s="43"/>
      <c r="AJ71" s="43"/>
      <c r="AK71" s="44"/>
      <c r="AL71" s="44"/>
      <c r="AM71" s="45"/>
      <c r="AU71" s="5"/>
      <c r="AV71" s="42"/>
      <c r="AW71" s="42"/>
      <c r="AX71" s="42"/>
      <c r="AY71" s="43"/>
      <c r="AZ71" s="43"/>
      <c r="BA71" s="44"/>
      <c r="BB71" s="44"/>
      <c r="BC71" s="45"/>
      <c r="BK71" s="5"/>
      <c r="BL71" s="42"/>
      <c r="BM71" s="42"/>
      <c r="BN71" s="42"/>
      <c r="BO71" s="43"/>
      <c r="BP71" s="43"/>
      <c r="BQ71" s="44"/>
      <c r="BR71" s="44"/>
      <c r="BS71" s="45"/>
      <c r="CA71" s="5"/>
      <c r="CB71" s="42"/>
      <c r="CC71" s="42"/>
      <c r="CD71" s="42"/>
      <c r="CE71" s="43"/>
      <c r="CF71" s="43"/>
      <c r="CG71" s="44"/>
      <c r="CH71" s="44"/>
      <c r="CI71" s="45"/>
      <c r="CQ71" s="5"/>
      <c r="CR71" s="42"/>
      <c r="CS71" s="42"/>
      <c r="CT71" s="42"/>
      <c r="CU71" s="43"/>
      <c r="CV71" s="43"/>
      <c r="CW71" s="44"/>
      <c r="CX71" s="44"/>
      <c r="CY71" s="45"/>
      <c r="DG71" s="5"/>
      <c r="DH71" s="42"/>
      <c r="DI71" s="42"/>
      <c r="DJ71" s="42"/>
      <c r="DK71" s="43"/>
      <c r="DL71" s="43"/>
      <c r="DM71" s="44"/>
      <c r="DN71" s="44"/>
      <c r="DO71" s="45"/>
      <c r="DW71" s="5"/>
      <c r="DX71" s="42"/>
      <c r="DY71" s="42"/>
      <c r="DZ71" s="42"/>
      <c r="EA71" s="43"/>
      <c r="EB71" s="43"/>
      <c r="EC71" s="44"/>
      <c r="ED71" s="44"/>
      <c r="EE71" s="45"/>
      <c r="EM71" s="5"/>
      <c r="EN71" s="42"/>
      <c r="EO71" s="42"/>
      <c r="EP71" s="42"/>
      <c r="EQ71" s="43"/>
      <c r="ER71" s="43"/>
      <c r="ES71" s="44"/>
      <c r="ET71" s="44"/>
      <c r="EU71" s="45"/>
      <c r="FC71" s="5"/>
      <c r="FD71" s="42"/>
      <c r="FE71" s="42"/>
      <c r="FF71" s="42"/>
      <c r="FG71" s="43"/>
      <c r="FH71" s="43"/>
      <c r="FI71" s="44"/>
      <c r="FJ71" s="44"/>
      <c r="FK71" s="45"/>
      <c r="FS71" s="5"/>
      <c r="FT71" s="42"/>
      <c r="FU71" s="42"/>
      <c r="FV71" s="42"/>
      <c r="FW71" s="43"/>
      <c r="FX71" s="43"/>
      <c r="FY71" s="44"/>
      <c r="FZ71" s="44"/>
      <c r="GA71" s="45"/>
      <c r="GI71" s="5"/>
      <c r="GJ71" s="42"/>
      <c r="GK71" s="42"/>
      <c r="GL71" s="42"/>
      <c r="GM71" s="43"/>
      <c r="GN71" s="43"/>
      <c r="GO71" s="44"/>
      <c r="GP71" s="44"/>
      <c r="GQ71" s="45"/>
      <c r="GY71" s="5"/>
      <c r="GZ71" s="42"/>
      <c r="HA71" s="42"/>
      <c r="HB71" s="42"/>
      <c r="HC71" s="43"/>
      <c r="HD71" s="43"/>
      <c r="HE71" s="44"/>
      <c r="HF71" s="44"/>
      <c r="HG71" s="45"/>
      <c r="HO71" s="5"/>
      <c r="HP71" s="42"/>
      <c r="HQ71" s="42"/>
      <c r="HR71" s="42"/>
      <c r="HS71" s="43"/>
      <c r="HT71" s="43"/>
      <c r="HU71" s="44"/>
      <c r="HV71" s="44"/>
      <c r="HW71" s="45"/>
      <c r="IE71" s="5"/>
      <c r="IF71" s="42"/>
      <c r="IG71" s="42"/>
      <c r="IH71" s="42"/>
      <c r="II71" s="43"/>
      <c r="IJ71" s="43"/>
      <c r="IK71" s="44"/>
      <c r="IL71" s="44"/>
      <c r="IM71" s="45"/>
      <c r="IU71" s="5"/>
      <c r="IV71" s="5"/>
    </row>
    <row r="72" spans="1:256" s="46" customFormat="1" ht="12">
      <c r="A72" s="23"/>
      <c r="B72" s="33"/>
      <c r="C72" s="33"/>
      <c r="D72" s="33"/>
      <c r="E72" s="40"/>
      <c r="F72" s="40"/>
      <c r="G72" s="34"/>
      <c r="H72" s="34"/>
      <c r="I72" s="27">
        <f>K72+L72+M72+N72</f>
        <v>125000</v>
      </c>
      <c r="J72" s="28" t="s">
        <v>32</v>
      </c>
      <c r="K72" s="29"/>
      <c r="L72" s="29">
        <v>125000</v>
      </c>
      <c r="M72" s="29"/>
      <c r="N72" s="29"/>
      <c r="O72" s="5"/>
      <c r="P72" s="42"/>
      <c r="Q72" s="42"/>
      <c r="R72" s="42"/>
      <c r="S72" s="43"/>
      <c r="T72" s="43"/>
      <c r="U72" s="44"/>
      <c r="V72" s="44"/>
      <c r="W72" s="45"/>
      <c r="AE72" s="5"/>
      <c r="AF72" s="42"/>
      <c r="AG72" s="42"/>
      <c r="AH72" s="42"/>
      <c r="AI72" s="43"/>
      <c r="AJ72" s="43"/>
      <c r="AK72" s="44"/>
      <c r="AL72" s="44"/>
      <c r="AM72" s="45"/>
      <c r="AU72" s="5"/>
      <c r="AV72" s="42"/>
      <c r="AW72" s="42"/>
      <c r="AX72" s="42"/>
      <c r="AY72" s="43"/>
      <c r="AZ72" s="43"/>
      <c r="BA72" s="44"/>
      <c r="BB72" s="44"/>
      <c r="BC72" s="45"/>
      <c r="BK72" s="5"/>
      <c r="BL72" s="42"/>
      <c r="BM72" s="42"/>
      <c r="BN72" s="42"/>
      <c r="BO72" s="43"/>
      <c r="BP72" s="43"/>
      <c r="BQ72" s="44"/>
      <c r="BR72" s="44"/>
      <c r="BS72" s="45"/>
      <c r="CA72" s="5"/>
      <c r="CB72" s="42"/>
      <c r="CC72" s="42"/>
      <c r="CD72" s="42"/>
      <c r="CE72" s="43"/>
      <c r="CF72" s="43"/>
      <c r="CG72" s="44"/>
      <c r="CH72" s="44"/>
      <c r="CI72" s="45"/>
      <c r="CQ72" s="5"/>
      <c r="CR72" s="42"/>
      <c r="CS72" s="42"/>
      <c r="CT72" s="42"/>
      <c r="CU72" s="43"/>
      <c r="CV72" s="43"/>
      <c r="CW72" s="44"/>
      <c r="CX72" s="44"/>
      <c r="CY72" s="45"/>
      <c r="DG72" s="5"/>
      <c r="DH72" s="42"/>
      <c r="DI72" s="42"/>
      <c r="DJ72" s="42"/>
      <c r="DK72" s="43"/>
      <c r="DL72" s="43"/>
      <c r="DM72" s="44"/>
      <c r="DN72" s="44"/>
      <c r="DO72" s="45"/>
      <c r="DW72" s="5"/>
      <c r="DX72" s="42"/>
      <c r="DY72" s="42"/>
      <c r="DZ72" s="42"/>
      <c r="EA72" s="43"/>
      <c r="EB72" s="43"/>
      <c r="EC72" s="44"/>
      <c r="ED72" s="44"/>
      <c r="EE72" s="45"/>
      <c r="EM72" s="5"/>
      <c r="EN72" s="42"/>
      <c r="EO72" s="42"/>
      <c r="EP72" s="42"/>
      <c r="EQ72" s="43"/>
      <c r="ER72" s="43"/>
      <c r="ES72" s="44"/>
      <c r="ET72" s="44"/>
      <c r="EU72" s="45"/>
      <c r="FC72" s="5"/>
      <c r="FD72" s="42"/>
      <c r="FE72" s="42"/>
      <c r="FF72" s="42"/>
      <c r="FG72" s="43"/>
      <c r="FH72" s="43"/>
      <c r="FI72" s="44"/>
      <c r="FJ72" s="44"/>
      <c r="FK72" s="45"/>
      <c r="FS72" s="5"/>
      <c r="FT72" s="42"/>
      <c r="FU72" s="42"/>
      <c r="FV72" s="42"/>
      <c r="FW72" s="43"/>
      <c r="FX72" s="43"/>
      <c r="FY72" s="44"/>
      <c r="FZ72" s="44"/>
      <c r="GA72" s="45"/>
      <c r="GI72" s="5"/>
      <c r="GJ72" s="42"/>
      <c r="GK72" s="42"/>
      <c r="GL72" s="42"/>
      <c r="GM72" s="43"/>
      <c r="GN72" s="43"/>
      <c r="GO72" s="44"/>
      <c r="GP72" s="44"/>
      <c r="GQ72" s="45"/>
      <c r="GY72" s="5"/>
      <c r="GZ72" s="42"/>
      <c r="HA72" s="42"/>
      <c r="HB72" s="42"/>
      <c r="HC72" s="43"/>
      <c r="HD72" s="43"/>
      <c r="HE72" s="44"/>
      <c r="HF72" s="44"/>
      <c r="HG72" s="45"/>
      <c r="HO72" s="5"/>
      <c r="HP72" s="42"/>
      <c r="HQ72" s="42"/>
      <c r="HR72" s="42"/>
      <c r="HS72" s="43"/>
      <c r="HT72" s="43"/>
      <c r="HU72" s="44"/>
      <c r="HV72" s="44"/>
      <c r="HW72" s="45"/>
      <c r="IE72" s="5"/>
      <c r="IF72" s="42"/>
      <c r="IG72" s="42"/>
      <c r="IH72" s="42"/>
      <c r="II72" s="43"/>
      <c r="IJ72" s="43"/>
      <c r="IK72" s="44"/>
      <c r="IL72" s="44"/>
      <c r="IM72" s="45"/>
      <c r="IU72" s="5"/>
      <c r="IV72" s="5"/>
    </row>
    <row r="73" spans="1:256" s="46" customFormat="1" ht="12">
      <c r="A73" s="23"/>
      <c r="B73" s="33"/>
      <c r="C73" s="33"/>
      <c r="D73" s="33"/>
      <c r="E73" s="40"/>
      <c r="F73" s="40"/>
      <c r="G73" s="34"/>
      <c r="H73" s="34"/>
      <c r="I73" s="27">
        <f>K73+L73+M73+N73</f>
        <v>0</v>
      </c>
      <c r="J73" s="28" t="s">
        <v>38</v>
      </c>
      <c r="K73" s="29"/>
      <c r="L73" s="29"/>
      <c r="M73" s="29"/>
      <c r="N73" s="29"/>
      <c r="O73" s="5"/>
      <c r="P73" s="42"/>
      <c r="Q73" s="42"/>
      <c r="R73" s="42"/>
      <c r="S73" s="43"/>
      <c r="T73" s="43"/>
      <c r="U73" s="44"/>
      <c r="V73" s="44"/>
      <c r="W73" s="45"/>
      <c r="AE73" s="5"/>
      <c r="AF73" s="42"/>
      <c r="AG73" s="42"/>
      <c r="AH73" s="42"/>
      <c r="AI73" s="43"/>
      <c r="AJ73" s="43"/>
      <c r="AK73" s="44"/>
      <c r="AL73" s="44"/>
      <c r="AM73" s="45"/>
      <c r="AU73" s="5"/>
      <c r="AV73" s="42"/>
      <c r="AW73" s="42"/>
      <c r="AX73" s="42"/>
      <c r="AY73" s="43"/>
      <c r="AZ73" s="43"/>
      <c r="BA73" s="44"/>
      <c r="BB73" s="44"/>
      <c r="BC73" s="45"/>
      <c r="BK73" s="5"/>
      <c r="BL73" s="42"/>
      <c r="BM73" s="42"/>
      <c r="BN73" s="42"/>
      <c r="BO73" s="43"/>
      <c r="BP73" s="43"/>
      <c r="BQ73" s="44"/>
      <c r="BR73" s="44"/>
      <c r="BS73" s="45"/>
      <c r="CA73" s="5"/>
      <c r="CB73" s="42"/>
      <c r="CC73" s="42"/>
      <c r="CD73" s="42"/>
      <c r="CE73" s="43"/>
      <c r="CF73" s="43"/>
      <c r="CG73" s="44"/>
      <c r="CH73" s="44"/>
      <c r="CI73" s="45"/>
      <c r="CQ73" s="5"/>
      <c r="CR73" s="42"/>
      <c r="CS73" s="42"/>
      <c r="CT73" s="42"/>
      <c r="CU73" s="43"/>
      <c r="CV73" s="43"/>
      <c r="CW73" s="44"/>
      <c r="CX73" s="44"/>
      <c r="CY73" s="45"/>
      <c r="DG73" s="5"/>
      <c r="DH73" s="42"/>
      <c r="DI73" s="42"/>
      <c r="DJ73" s="42"/>
      <c r="DK73" s="43"/>
      <c r="DL73" s="43"/>
      <c r="DM73" s="44"/>
      <c r="DN73" s="44"/>
      <c r="DO73" s="45"/>
      <c r="DW73" s="5"/>
      <c r="DX73" s="42"/>
      <c r="DY73" s="42"/>
      <c r="DZ73" s="42"/>
      <c r="EA73" s="43"/>
      <c r="EB73" s="43"/>
      <c r="EC73" s="44"/>
      <c r="ED73" s="44"/>
      <c r="EE73" s="45"/>
      <c r="EM73" s="5"/>
      <c r="EN73" s="42"/>
      <c r="EO73" s="42"/>
      <c r="EP73" s="42"/>
      <c r="EQ73" s="43"/>
      <c r="ER73" s="43"/>
      <c r="ES73" s="44"/>
      <c r="ET73" s="44"/>
      <c r="EU73" s="45"/>
      <c r="FC73" s="5"/>
      <c r="FD73" s="42"/>
      <c r="FE73" s="42"/>
      <c r="FF73" s="42"/>
      <c r="FG73" s="43"/>
      <c r="FH73" s="43"/>
      <c r="FI73" s="44"/>
      <c r="FJ73" s="44"/>
      <c r="FK73" s="45"/>
      <c r="FS73" s="5"/>
      <c r="FT73" s="42"/>
      <c r="FU73" s="42"/>
      <c r="FV73" s="42"/>
      <c r="FW73" s="43"/>
      <c r="FX73" s="43"/>
      <c r="FY73" s="44"/>
      <c r="FZ73" s="44"/>
      <c r="GA73" s="45"/>
      <c r="GI73" s="5"/>
      <c r="GJ73" s="42"/>
      <c r="GK73" s="42"/>
      <c r="GL73" s="42"/>
      <c r="GM73" s="43"/>
      <c r="GN73" s="43"/>
      <c r="GO73" s="44"/>
      <c r="GP73" s="44"/>
      <c r="GQ73" s="45"/>
      <c r="GY73" s="5"/>
      <c r="GZ73" s="42"/>
      <c r="HA73" s="42"/>
      <c r="HB73" s="42"/>
      <c r="HC73" s="43"/>
      <c r="HD73" s="43"/>
      <c r="HE73" s="44"/>
      <c r="HF73" s="44"/>
      <c r="HG73" s="45"/>
      <c r="HO73" s="5"/>
      <c r="HP73" s="42"/>
      <c r="HQ73" s="42"/>
      <c r="HR73" s="42"/>
      <c r="HS73" s="43"/>
      <c r="HT73" s="43"/>
      <c r="HU73" s="44"/>
      <c r="HV73" s="44"/>
      <c r="HW73" s="45"/>
      <c r="IE73" s="5"/>
      <c r="IF73" s="42"/>
      <c r="IG73" s="42"/>
      <c r="IH73" s="42"/>
      <c r="II73" s="43"/>
      <c r="IJ73" s="43"/>
      <c r="IK73" s="44"/>
      <c r="IL73" s="44"/>
      <c r="IM73" s="45"/>
      <c r="IU73" s="5"/>
      <c r="IV73" s="5"/>
    </row>
    <row r="74" spans="1:15" ht="23.25" customHeight="1">
      <c r="A74" s="23" t="s">
        <v>60</v>
      </c>
      <c r="B74" s="33">
        <v>900</v>
      </c>
      <c r="C74" s="33">
        <v>90095</v>
      </c>
      <c r="D74" s="33">
        <v>6050</v>
      </c>
      <c r="E74" s="25" t="s">
        <v>61</v>
      </c>
      <c r="F74" s="25" t="s">
        <v>35</v>
      </c>
      <c r="G74" s="34">
        <v>2006</v>
      </c>
      <c r="H74" s="34">
        <v>2010</v>
      </c>
      <c r="I74" s="27">
        <f>K74+L74+M74+N74</f>
        <v>3230000</v>
      </c>
      <c r="J74" s="28" t="s">
        <v>30</v>
      </c>
      <c r="K74" s="29">
        <f>K76</f>
        <v>980000</v>
      </c>
      <c r="L74" s="32">
        <f>L75+L76</f>
        <v>2250000</v>
      </c>
      <c r="M74" s="32"/>
      <c r="N74" s="29"/>
      <c r="O74" s="30"/>
    </row>
    <row r="75" spans="1:15" ht="23.25">
      <c r="A75" s="23"/>
      <c r="B75" s="33"/>
      <c r="C75" s="33"/>
      <c r="D75" s="33"/>
      <c r="E75" s="25"/>
      <c r="F75" s="25"/>
      <c r="G75" s="34"/>
      <c r="H75" s="34"/>
      <c r="I75" s="27">
        <f>K75+L75+M75+N75</f>
        <v>1000000</v>
      </c>
      <c r="J75" s="31" t="s">
        <v>31</v>
      </c>
      <c r="K75" s="29"/>
      <c r="L75" s="32">
        <v>1000000</v>
      </c>
      <c r="M75" s="32"/>
      <c r="N75" s="29"/>
      <c r="O75" s="30"/>
    </row>
    <row r="76" spans="1:15" ht="18" customHeight="1">
      <c r="A76" s="23"/>
      <c r="B76" s="33"/>
      <c r="C76" s="33"/>
      <c r="D76" s="33"/>
      <c r="E76" s="25"/>
      <c r="F76" s="25"/>
      <c r="G76" s="34"/>
      <c r="H76" s="34"/>
      <c r="I76" s="27">
        <f>K76+L76+M76+N76</f>
        <v>2230000</v>
      </c>
      <c r="J76" s="28" t="s">
        <v>32</v>
      </c>
      <c r="K76" s="29">
        <v>980000</v>
      </c>
      <c r="L76" s="32">
        <v>1250000</v>
      </c>
      <c r="M76" s="32"/>
      <c r="N76" s="29"/>
      <c r="O76" s="30"/>
    </row>
    <row r="77" spans="1:15" ht="18.75" customHeight="1">
      <c r="A77" s="23"/>
      <c r="B77" s="33"/>
      <c r="C77" s="33"/>
      <c r="D77" s="33"/>
      <c r="E77" s="25"/>
      <c r="F77" s="25"/>
      <c r="G77" s="34"/>
      <c r="H77" s="34"/>
      <c r="I77" s="27">
        <f>K77+L77+M77+N77</f>
        <v>0</v>
      </c>
      <c r="J77" s="28" t="s">
        <v>38</v>
      </c>
      <c r="K77" s="29"/>
      <c r="L77" s="32"/>
      <c r="M77" s="32"/>
      <c r="N77" s="29"/>
      <c r="O77" s="30"/>
    </row>
    <row r="78" spans="1:14" ht="19.5" customHeight="1">
      <c r="A78" s="23" t="s">
        <v>62</v>
      </c>
      <c r="B78" s="33">
        <v>921</v>
      </c>
      <c r="C78" s="33">
        <v>92113</v>
      </c>
      <c r="D78" s="33">
        <v>6229</v>
      </c>
      <c r="E78" s="3" t="s">
        <v>63</v>
      </c>
      <c r="F78" s="47" t="s">
        <v>64</v>
      </c>
      <c r="G78" s="34">
        <v>2008</v>
      </c>
      <c r="H78" s="34">
        <v>2010</v>
      </c>
      <c r="I78" s="27">
        <f>K78+L78+M78+N78+293408</f>
        <v>10643627</v>
      </c>
      <c r="J78" s="28" t="s">
        <v>30</v>
      </c>
      <c r="K78" s="29">
        <f>K79+K80</f>
        <v>50000</v>
      </c>
      <c r="L78" s="29">
        <f>L79+L80</f>
        <v>10300219</v>
      </c>
      <c r="M78" s="29"/>
      <c r="N78" s="29"/>
    </row>
    <row r="79" spans="1:14" ht="33.75" customHeight="1">
      <c r="A79" s="23"/>
      <c r="B79" s="33"/>
      <c r="C79" s="33"/>
      <c r="D79" s="33"/>
      <c r="F79" s="3"/>
      <c r="G79" s="34"/>
      <c r="H79" s="34"/>
      <c r="I79" s="27">
        <f>K79+L79+M79+N79</f>
        <v>9455176</v>
      </c>
      <c r="J79" s="31" t="s">
        <v>31</v>
      </c>
      <c r="K79" s="29"/>
      <c r="L79" s="29">
        <v>9455176</v>
      </c>
      <c r="M79" s="29"/>
      <c r="N79" s="29"/>
    </row>
    <row r="80" spans="1:14" ht="19.5" customHeight="1">
      <c r="A80" s="23"/>
      <c r="B80" s="33"/>
      <c r="C80" s="33"/>
      <c r="D80" s="33"/>
      <c r="F80" s="3"/>
      <c r="G80" s="34"/>
      <c r="H80" s="34"/>
      <c r="I80" s="27">
        <f>K80+L80+M80+N80</f>
        <v>895043</v>
      </c>
      <c r="J80" s="28" t="s">
        <v>32</v>
      </c>
      <c r="K80" s="29">
        <v>50000</v>
      </c>
      <c r="L80" s="29">
        <v>845043</v>
      </c>
      <c r="M80" s="29"/>
      <c r="N80" s="29"/>
    </row>
    <row r="81" spans="1:14" ht="19.5" customHeight="1">
      <c r="A81" s="23"/>
      <c r="B81" s="33"/>
      <c r="C81" s="33"/>
      <c r="D81" s="33"/>
      <c r="F81" s="3"/>
      <c r="G81" s="34"/>
      <c r="H81" s="34"/>
      <c r="I81" s="27">
        <f>K81+L81+M81+N81</f>
        <v>0</v>
      </c>
      <c r="J81" s="28" t="s">
        <v>38</v>
      </c>
      <c r="K81" s="29"/>
      <c r="L81" s="29"/>
      <c r="M81" s="29"/>
      <c r="N81" s="29"/>
    </row>
    <row r="82" spans="1:14" ht="19.5" customHeight="1">
      <c r="A82" s="23" t="s">
        <v>65</v>
      </c>
      <c r="B82" s="33">
        <v>926</v>
      </c>
      <c r="C82" s="33">
        <v>92601</v>
      </c>
      <c r="D82" s="33">
        <v>6050</v>
      </c>
      <c r="E82" s="34" t="s">
        <v>66</v>
      </c>
      <c r="F82" s="25" t="s">
        <v>35</v>
      </c>
      <c r="G82" s="34">
        <v>2007</v>
      </c>
      <c r="H82" s="34">
        <v>2011</v>
      </c>
      <c r="I82" s="27">
        <f>K82+L82+M82+N82</f>
        <v>8600000</v>
      </c>
      <c r="J82" s="28" t="s">
        <v>30</v>
      </c>
      <c r="K82" s="29">
        <f>K83+K84</f>
        <v>500000</v>
      </c>
      <c r="L82" s="29">
        <f>L83+L84</f>
        <v>6200000</v>
      </c>
      <c r="M82" s="29">
        <f>M83+M84</f>
        <v>1900000</v>
      </c>
      <c r="N82" s="29"/>
    </row>
    <row r="83" spans="1:14" ht="41.25" customHeight="1">
      <c r="A83" s="23"/>
      <c r="B83" s="33"/>
      <c r="C83" s="33"/>
      <c r="D83" s="33"/>
      <c r="E83" s="34"/>
      <c r="F83" s="34"/>
      <c r="G83" s="34"/>
      <c r="H83" s="34"/>
      <c r="I83" s="27">
        <f>K83+L83+M83+N83</f>
        <v>2000000</v>
      </c>
      <c r="J83" s="31" t="s">
        <v>31</v>
      </c>
      <c r="K83" s="29"/>
      <c r="L83" s="32">
        <v>2000000</v>
      </c>
      <c r="M83" s="29"/>
      <c r="N83" s="29"/>
    </row>
    <row r="84" spans="1:14" ht="19.5" customHeight="1">
      <c r="A84" s="23"/>
      <c r="B84" s="33"/>
      <c r="C84" s="33"/>
      <c r="D84" s="33"/>
      <c r="E84" s="34"/>
      <c r="F84" s="34"/>
      <c r="G84" s="34"/>
      <c r="H84" s="34"/>
      <c r="I84" s="27">
        <f>K84+L84+M84+N84</f>
        <v>6600000</v>
      </c>
      <c r="J84" s="28" t="s">
        <v>32</v>
      </c>
      <c r="K84" s="32">
        <v>500000</v>
      </c>
      <c r="L84" s="29">
        <v>4200000</v>
      </c>
      <c r="M84" s="29">
        <v>1900000</v>
      </c>
      <c r="N84" s="29"/>
    </row>
    <row r="85" spans="1:14" ht="19.5" customHeight="1">
      <c r="A85" s="23"/>
      <c r="B85" s="33"/>
      <c r="C85" s="33"/>
      <c r="D85" s="33"/>
      <c r="E85" s="34"/>
      <c r="F85" s="34"/>
      <c r="G85" s="34"/>
      <c r="H85" s="34"/>
      <c r="I85" s="27">
        <f>K85+L85+M85+N85</f>
        <v>0</v>
      </c>
      <c r="J85" s="28" t="s">
        <v>38</v>
      </c>
      <c r="K85" s="29"/>
      <c r="L85" s="32"/>
      <c r="M85" s="29"/>
      <c r="N85" s="29"/>
    </row>
    <row r="86" spans="1:14" ht="12.75" customHeight="1" hidden="1">
      <c r="A86" s="48"/>
      <c r="B86" s="49"/>
      <c r="C86" s="49"/>
      <c r="D86" s="49"/>
      <c r="E86" s="50"/>
      <c r="F86" s="51"/>
      <c r="G86" s="52">
        <v>2008</v>
      </c>
      <c r="H86" s="52">
        <v>2010</v>
      </c>
      <c r="I86" s="53"/>
      <c r="J86" s="54" t="s">
        <v>67</v>
      </c>
      <c r="K86" s="55"/>
      <c r="L86" s="55">
        <v>100000</v>
      </c>
      <c r="M86" s="55">
        <v>125000</v>
      </c>
      <c r="N86" s="56"/>
    </row>
    <row r="87" spans="2:14" ht="12.75" customHeight="1" hidden="1">
      <c r="B87" s="57"/>
      <c r="C87" s="57"/>
      <c r="D87" s="57"/>
      <c r="E87" s="50"/>
      <c r="F87" s="58"/>
      <c r="G87" s="52"/>
      <c r="H87" s="52"/>
      <c r="I87" s="59"/>
      <c r="J87" s="60" t="s">
        <v>68</v>
      </c>
      <c r="K87" s="61"/>
      <c r="L87" s="61"/>
      <c r="M87" s="61"/>
      <c r="N87" s="62"/>
    </row>
    <row r="88" spans="2:14" ht="12.75" customHeight="1" hidden="1">
      <c r="B88" s="57"/>
      <c r="C88" s="57"/>
      <c r="D88" s="57"/>
      <c r="E88" s="50"/>
      <c r="F88" s="58"/>
      <c r="G88" s="52"/>
      <c r="H88" s="52"/>
      <c r="I88" s="59"/>
      <c r="J88" s="63" t="s">
        <v>69</v>
      </c>
      <c r="K88" s="64"/>
      <c r="L88" s="64"/>
      <c r="M88" s="64"/>
      <c r="N88" s="65"/>
    </row>
    <row r="89" spans="2:14" ht="12.75" customHeight="1" hidden="1">
      <c r="B89" s="57"/>
      <c r="C89" s="57"/>
      <c r="D89" s="57"/>
      <c r="E89" s="50"/>
      <c r="F89" s="58"/>
      <c r="G89" s="52"/>
      <c r="H89" s="52"/>
      <c r="I89" s="59"/>
      <c r="J89" s="63" t="s">
        <v>70</v>
      </c>
      <c r="K89" s="64"/>
      <c r="L89" s="64">
        <f>L86</f>
        <v>100000</v>
      </c>
      <c r="M89" s="64">
        <f>M86</f>
        <v>125000</v>
      </c>
      <c r="N89" s="65"/>
    </row>
    <row r="90" spans="2:14" ht="12.75" customHeight="1" hidden="1">
      <c r="B90" s="57"/>
      <c r="C90" s="57"/>
      <c r="D90" s="57"/>
      <c r="E90" s="50"/>
      <c r="F90" s="58"/>
      <c r="G90" s="52"/>
      <c r="H90" s="52"/>
      <c r="I90" s="59"/>
      <c r="J90" s="63" t="s">
        <v>71</v>
      </c>
      <c r="K90" s="64"/>
      <c r="L90" s="64"/>
      <c r="M90" s="64"/>
      <c r="N90" s="65"/>
    </row>
    <row r="91" spans="2:15" ht="12.75" customHeight="1" hidden="1">
      <c r="B91" s="57"/>
      <c r="C91" s="57"/>
      <c r="D91" s="57"/>
      <c r="E91" s="50"/>
      <c r="F91" s="58"/>
      <c r="G91" s="52"/>
      <c r="H91" s="52"/>
      <c r="I91" s="59"/>
      <c r="J91" s="63" t="s">
        <v>72</v>
      </c>
      <c r="K91" s="64"/>
      <c r="L91" s="64">
        <f>L89</f>
        <v>100000</v>
      </c>
      <c r="M91" s="64">
        <f>M89</f>
        <v>125000</v>
      </c>
      <c r="N91" s="65"/>
      <c r="O91" s="30"/>
    </row>
    <row r="92" spans="2:14" ht="12.75" customHeight="1" hidden="1">
      <c r="B92" s="57"/>
      <c r="C92" s="57"/>
      <c r="D92" s="57"/>
      <c r="E92" s="50"/>
      <c r="F92" s="58"/>
      <c r="G92" s="52"/>
      <c r="H92" s="52"/>
      <c r="I92" s="59"/>
      <c r="J92" s="63" t="s">
        <v>73</v>
      </c>
      <c r="K92" s="64"/>
      <c r="L92" s="64"/>
      <c r="M92" s="64"/>
      <c r="N92" s="65"/>
    </row>
    <row r="93" spans="2:14" ht="12.75" customHeight="1" hidden="1">
      <c r="B93" s="57"/>
      <c r="C93" s="57"/>
      <c r="D93" s="57"/>
      <c r="E93" s="50"/>
      <c r="F93" s="58"/>
      <c r="G93" s="52"/>
      <c r="H93" s="52"/>
      <c r="I93" s="59"/>
      <c r="J93" s="63" t="s">
        <v>74</v>
      </c>
      <c r="K93" s="64"/>
      <c r="L93" s="64"/>
      <c r="M93" s="64"/>
      <c r="N93" s="65"/>
    </row>
    <row r="94" spans="2:14" ht="12.75" customHeight="1" hidden="1">
      <c r="B94" s="57"/>
      <c r="C94" s="57"/>
      <c r="D94" s="57"/>
      <c r="E94" s="50"/>
      <c r="F94" s="66"/>
      <c r="G94" s="52"/>
      <c r="H94" s="52"/>
      <c r="I94" s="67"/>
      <c r="J94" s="68" t="s">
        <v>75</v>
      </c>
      <c r="K94" s="69"/>
      <c r="L94" s="69"/>
      <c r="M94" s="69"/>
      <c r="N94" s="70"/>
    </row>
    <row r="95" spans="1:15" ht="12.75" hidden="1">
      <c r="A95" s="48"/>
      <c r="B95" s="49"/>
      <c r="C95" s="49"/>
      <c r="D95" s="49"/>
      <c r="E95" s="50"/>
      <c r="F95" s="51"/>
      <c r="G95" s="52">
        <v>2008</v>
      </c>
      <c r="H95" s="52">
        <v>2008</v>
      </c>
      <c r="I95" s="53"/>
      <c r="J95" s="54" t="s">
        <v>67</v>
      </c>
      <c r="K95" s="55"/>
      <c r="L95" s="55"/>
      <c r="M95" s="55"/>
      <c r="N95" s="56"/>
      <c r="O95" s="30"/>
    </row>
    <row r="96" spans="2:15" ht="12.75" hidden="1">
      <c r="B96" s="57"/>
      <c r="C96" s="57"/>
      <c r="D96" s="57"/>
      <c r="E96" s="50"/>
      <c r="F96" s="58"/>
      <c r="G96" s="52"/>
      <c r="H96" s="52"/>
      <c r="I96" s="59"/>
      <c r="J96" s="60" t="s">
        <v>68</v>
      </c>
      <c r="K96" s="61"/>
      <c r="L96" s="61"/>
      <c r="M96" s="61"/>
      <c r="N96" s="62"/>
      <c r="O96" s="30"/>
    </row>
    <row r="97" spans="2:15" ht="12.75" hidden="1">
      <c r="B97" s="57"/>
      <c r="C97" s="57"/>
      <c r="D97" s="57"/>
      <c r="E97" s="50"/>
      <c r="F97" s="58"/>
      <c r="G97" s="52"/>
      <c r="H97" s="52"/>
      <c r="I97" s="59"/>
      <c r="J97" s="63" t="s">
        <v>69</v>
      </c>
      <c r="K97" s="71"/>
      <c r="L97" s="71"/>
      <c r="M97" s="64"/>
      <c r="N97" s="65"/>
      <c r="O97" s="30"/>
    </row>
    <row r="98" spans="2:15" ht="12.75" hidden="1">
      <c r="B98" s="57"/>
      <c r="C98" s="57"/>
      <c r="D98" s="57"/>
      <c r="E98" s="50"/>
      <c r="F98" s="58"/>
      <c r="G98" s="52"/>
      <c r="H98" s="52"/>
      <c r="I98" s="59"/>
      <c r="J98" s="63" t="s">
        <v>70</v>
      </c>
      <c r="K98" s="64"/>
      <c r="L98" s="64"/>
      <c r="M98" s="64"/>
      <c r="N98" s="65"/>
      <c r="O98" s="30"/>
    </row>
    <row r="99" spans="2:14" ht="12.75" hidden="1">
      <c r="B99" s="57"/>
      <c r="C99" s="57"/>
      <c r="D99" s="57"/>
      <c r="E99" s="50"/>
      <c r="F99" s="58"/>
      <c r="G99" s="52"/>
      <c r="H99" s="52"/>
      <c r="I99" s="59"/>
      <c r="J99" s="63" t="s">
        <v>71</v>
      </c>
      <c r="K99" s="64"/>
      <c r="L99" s="64"/>
      <c r="M99" s="64"/>
      <c r="N99" s="65"/>
    </row>
    <row r="100" spans="2:14" ht="12.75" hidden="1">
      <c r="B100" s="57"/>
      <c r="C100" s="57"/>
      <c r="D100" s="57"/>
      <c r="E100" s="50"/>
      <c r="F100" s="58"/>
      <c r="G100" s="52"/>
      <c r="H100" s="52"/>
      <c r="I100" s="59"/>
      <c r="J100" s="63" t="s">
        <v>72</v>
      </c>
      <c r="K100" s="64"/>
      <c r="L100" s="64"/>
      <c r="M100" s="64"/>
      <c r="N100" s="65"/>
    </row>
    <row r="101" spans="2:14" ht="12.75" hidden="1">
      <c r="B101" s="57"/>
      <c r="C101" s="57"/>
      <c r="D101" s="57"/>
      <c r="E101" s="50"/>
      <c r="F101" s="58"/>
      <c r="G101" s="52"/>
      <c r="H101" s="52"/>
      <c r="I101" s="59"/>
      <c r="J101" s="63" t="s">
        <v>73</v>
      </c>
      <c r="K101" s="64"/>
      <c r="L101" s="64"/>
      <c r="M101" s="64"/>
      <c r="N101" s="65"/>
    </row>
    <row r="102" spans="2:14" ht="12.75" hidden="1">
      <c r="B102" s="57"/>
      <c r="C102" s="57"/>
      <c r="D102" s="57"/>
      <c r="E102" s="50"/>
      <c r="F102" s="58"/>
      <c r="G102" s="52"/>
      <c r="H102" s="52"/>
      <c r="I102" s="59"/>
      <c r="J102" s="63" t="s">
        <v>74</v>
      </c>
      <c r="K102" s="64"/>
      <c r="L102" s="64"/>
      <c r="M102" s="64"/>
      <c r="N102" s="65"/>
    </row>
    <row r="103" spans="2:14" ht="12.75" hidden="1">
      <c r="B103" s="57"/>
      <c r="C103" s="57"/>
      <c r="D103" s="57"/>
      <c r="E103" s="50"/>
      <c r="F103" s="66"/>
      <c r="G103" s="52"/>
      <c r="H103" s="52"/>
      <c r="I103" s="67"/>
      <c r="J103" s="68" t="s">
        <v>75</v>
      </c>
      <c r="K103" s="69"/>
      <c r="L103" s="69"/>
      <c r="M103" s="69"/>
      <c r="N103" s="70"/>
    </row>
    <row r="104" spans="1:14" s="5" customFormat="1" ht="11.25">
      <c r="A104" s="72"/>
      <c r="E104" s="73"/>
      <c r="F104" s="73"/>
      <c r="G104" s="74"/>
      <c r="H104" s="74"/>
      <c r="I104" s="75"/>
      <c r="J104" s="76"/>
      <c r="K104" s="77"/>
      <c r="L104" s="77"/>
      <c r="M104" s="77"/>
      <c r="N104" s="77"/>
    </row>
    <row r="105" spans="1:14" s="5" customFormat="1" ht="11.25">
      <c r="A105" s="72"/>
      <c r="E105" s="78"/>
      <c r="F105" s="78"/>
      <c r="G105" s="78"/>
      <c r="H105" s="78"/>
      <c r="I105" s="79"/>
      <c r="J105" s="80"/>
      <c r="K105" s="81"/>
      <c r="L105" s="81"/>
      <c r="M105" s="81"/>
      <c r="N105" s="81"/>
    </row>
    <row r="106" spans="1:14" s="5" customFormat="1" ht="11.25">
      <c r="A106" s="72"/>
      <c r="E106" s="78"/>
      <c r="F106" s="78"/>
      <c r="G106" s="78"/>
      <c r="H106" s="78"/>
      <c r="I106" s="79"/>
      <c r="J106" s="80"/>
      <c r="K106" s="81"/>
      <c r="L106" s="81"/>
      <c r="M106" s="81"/>
      <c r="N106" s="81"/>
    </row>
    <row r="107" spans="1:14" s="5" customFormat="1" ht="11.25">
      <c r="A107" s="72"/>
      <c r="E107" s="78"/>
      <c r="F107" s="78"/>
      <c r="G107" s="78"/>
      <c r="H107" s="78"/>
      <c r="I107" s="79"/>
      <c r="J107" s="80"/>
      <c r="K107" s="81"/>
      <c r="L107" s="81"/>
      <c r="M107" s="81"/>
      <c r="N107" s="81"/>
    </row>
    <row r="108" spans="1:4" ht="11.25">
      <c r="A108" s="72"/>
      <c r="B108" s="5"/>
      <c r="C108" s="5"/>
      <c r="D108" s="5"/>
    </row>
    <row r="109" spans="1:4" ht="11.25">
      <c r="A109" s="72"/>
      <c r="B109" s="5"/>
      <c r="C109" s="5"/>
      <c r="D109" s="5"/>
    </row>
    <row r="110" spans="1:4" ht="11.25">
      <c r="A110" s="72"/>
      <c r="B110" s="5"/>
      <c r="C110" s="5"/>
      <c r="D110" s="5"/>
    </row>
    <row r="111" spans="1:14" ht="11.25">
      <c r="A111" s="72"/>
      <c r="B111" s="5"/>
      <c r="C111" s="5"/>
      <c r="D111" s="5"/>
      <c r="G111" s="10"/>
      <c r="H111" s="10"/>
      <c r="I111" s="82"/>
      <c r="K111" s="82"/>
      <c r="L111" s="82"/>
      <c r="M111" s="82"/>
      <c r="N111" s="82"/>
    </row>
    <row r="112" spans="1:14" ht="11.25">
      <c r="A112" s="72"/>
      <c r="B112" s="5"/>
      <c r="C112" s="5"/>
      <c r="D112" s="5"/>
      <c r="K112" s="82"/>
      <c r="L112" s="82"/>
      <c r="M112" s="82"/>
      <c r="N112" s="82"/>
    </row>
    <row r="113" spans="1:10" ht="11.25">
      <c r="A113" s="72"/>
      <c r="B113" s="5"/>
      <c r="C113" s="5"/>
      <c r="D113" s="5"/>
      <c r="G113" s="83"/>
      <c r="H113" s="83"/>
      <c r="I113" s="84"/>
      <c r="J113" s="85"/>
    </row>
    <row r="114" spans="1:10" ht="11.25">
      <c r="A114" s="72"/>
      <c r="B114" s="5"/>
      <c r="C114" s="5"/>
      <c r="D114" s="5"/>
      <c r="G114" s="83"/>
      <c r="H114" s="83"/>
      <c r="I114" s="84"/>
      <c r="J114" s="85"/>
    </row>
    <row r="115" spans="1:14" s="5" customFormat="1" ht="11.25">
      <c r="A115" s="72"/>
      <c r="E115" s="86"/>
      <c r="F115" s="4"/>
      <c r="G115" s="83"/>
      <c r="H115" s="83"/>
      <c r="I115" s="84"/>
      <c r="J115" s="85"/>
      <c r="K115" s="87"/>
      <c r="L115" s="87"/>
      <c r="M115" s="87"/>
      <c r="N115" s="87"/>
    </row>
    <row r="116" spans="1:15" s="5" customFormat="1" ht="11.25">
      <c r="A116" s="72"/>
      <c r="E116" s="86"/>
      <c r="F116" s="4"/>
      <c r="G116" s="83"/>
      <c r="H116" s="83"/>
      <c r="I116" s="84"/>
      <c r="J116" s="85"/>
      <c r="K116" s="87"/>
      <c r="L116" s="87"/>
      <c r="M116" s="87"/>
      <c r="N116" s="87"/>
      <c r="O116" s="30"/>
    </row>
    <row r="117" spans="1:15" ht="27.75" customHeight="1">
      <c r="A117" s="72"/>
      <c r="B117" s="5"/>
      <c r="C117" s="5"/>
      <c r="D117" s="5"/>
      <c r="E117" s="86"/>
      <c r="G117" s="83"/>
      <c r="H117" s="83"/>
      <c r="I117" s="84"/>
      <c r="J117" s="85"/>
      <c r="O117" s="30"/>
    </row>
    <row r="118" spans="1:15" ht="61.5" customHeight="1">
      <c r="A118" s="72"/>
      <c r="B118" s="88"/>
      <c r="C118" s="5"/>
      <c r="D118" s="30"/>
      <c r="E118" s="86"/>
      <c r="G118" s="83"/>
      <c r="H118" s="83"/>
      <c r="I118" s="84"/>
      <c r="J118" s="85"/>
      <c r="O118" s="30"/>
    </row>
    <row r="119" spans="1:15" ht="11.25">
      <c r="A119" s="72"/>
      <c r="B119" s="5"/>
      <c r="C119" s="5"/>
      <c r="D119" s="30"/>
      <c r="E119" s="86"/>
      <c r="G119" s="83"/>
      <c r="H119" s="83"/>
      <c r="I119" s="84"/>
      <c r="J119" s="85"/>
      <c r="O119" s="30"/>
    </row>
    <row r="120" spans="1:15" ht="16.5" customHeight="1">
      <c r="A120" s="72"/>
      <c r="B120" s="5"/>
      <c r="C120" s="5"/>
      <c r="D120" s="30"/>
      <c r="E120" s="86"/>
      <c r="G120" s="83"/>
      <c r="H120" s="83"/>
      <c r="I120" s="84"/>
      <c r="J120" s="85"/>
      <c r="O120" s="30"/>
    </row>
    <row r="121" spans="1:15" ht="11.25">
      <c r="A121" s="72"/>
      <c r="B121" s="5"/>
      <c r="C121" s="5"/>
      <c r="D121" s="30"/>
      <c r="E121" s="86"/>
      <c r="G121" s="83"/>
      <c r="H121" s="83"/>
      <c r="I121" s="84"/>
      <c r="J121" s="85"/>
      <c r="O121" s="30"/>
    </row>
    <row r="122" spans="1:15" ht="11.25">
      <c r="A122" s="72"/>
      <c r="B122" s="5"/>
      <c r="C122" s="5"/>
      <c r="D122" s="30"/>
      <c r="E122" s="86"/>
      <c r="G122" s="83"/>
      <c r="H122" s="83"/>
      <c r="I122" s="84"/>
      <c r="J122" s="85"/>
      <c r="O122" s="30"/>
    </row>
    <row r="123" spans="1:15" ht="11.25">
      <c r="A123" s="72"/>
      <c r="B123" s="5"/>
      <c r="C123" s="5"/>
      <c r="D123" s="30"/>
      <c r="E123" s="86"/>
      <c r="G123" s="83"/>
      <c r="H123" s="83"/>
      <c r="I123" s="84"/>
      <c r="J123" s="85"/>
      <c r="O123" s="30"/>
    </row>
    <row r="124" spans="1:5" ht="11.25">
      <c r="A124" s="72"/>
      <c r="B124" s="5"/>
      <c r="C124" s="5"/>
      <c r="D124" s="30"/>
      <c r="E124" s="86"/>
    </row>
    <row r="125" spans="1:4" ht="11.25">
      <c r="A125" s="72"/>
      <c r="B125" s="5"/>
      <c r="C125" s="5"/>
      <c r="D125" s="30"/>
    </row>
    <row r="126" spans="1:14" ht="11.25">
      <c r="A126" s="72"/>
      <c r="B126" s="5"/>
      <c r="C126" s="5"/>
      <c r="D126" s="30"/>
      <c r="N126" s="89"/>
    </row>
    <row r="127" spans="1:14" ht="11.25">
      <c r="A127" s="72"/>
      <c r="B127" s="5"/>
      <c r="C127" s="5"/>
      <c r="D127" s="30"/>
      <c r="E127" s="86"/>
      <c r="N127" s="89"/>
    </row>
    <row r="128" spans="1:14" ht="11.25">
      <c r="A128" s="72"/>
      <c r="B128" s="5"/>
      <c r="C128" s="5"/>
      <c r="D128" s="30"/>
      <c r="E128" s="86"/>
      <c r="N128" s="89"/>
    </row>
    <row r="129" spans="1:5" ht="11.25">
      <c r="A129" s="72"/>
      <c r="B129" s="5"/>
      <c r="C129" s="5"/>
      <c r="D129" s="30"/>
      <c r="E129" s="86"/>
    </row>
    <row r="130" spans="1:5" ht="11.25">
      <c r="A130" s="72"/>
      <c r="B130" s="5"/>
      <c r="C130" s="5"/>
      <c r="D130" s="30"/>
      <c r="E130" s="86"/>
    </row>
    <row r="131" spans="1:5" ht="11.25">
      <c r="A131" s="72"/>
      <c r="B131" s="5"/>
      <c r="C131" s="5"/>
      <c r="D131" s="30"/>
      <c r="E131" s="86"/>
    </row>
    <row r="132" spans="1:5" ht="11.25">
      <c r="A132" s="72"/>
      <c r="B132" s="5"/>
      <c r="C132" s="5"/>
      <c r="D132" s="30"/>
      <c r="E132" s="86"/>
    </row>
    <row r="133" spans="1:5" ht="11.25">
      <c r="A133" s="72"/>
      <c r="B133" s="5"/>
      <c r="C133" s="5"/>
      <c r="D133" s="30"/>
      <c r="E133" s="86"/>
    </row>
    <row r="134" spans="1:5" ht="11.25">
      <c r="A134" s="72"/>
      <c r="B134" s="5"/>
      <c r="C134" s="5"/>
      <c r="D134" s="30"/>
      <c r="E134" s="86"/>
    </row>
    <row r="135" spans="1:5" ht="11.25">
      <c r="A135" s="72"/>
      <c r="B135" s="5"/>
      <c r="C135" s="5"/>
      <c r="D135" s="30"/>
      <c r="E135" s="86"/>
    </row>
    <row r="136" spans="1:5" ht="11.25">
      <c r="A136" s="72"/>
      <c r="B136" s="5"/>
      <c r="C136" s="5"/>
      <c r="D136" s="30"/>
      <c r="E136" s="86"/>
    </row>
    <row r="137" spans="1:5" ht="11.25">
      <c r="A137" s="72"/>
      <c r="B137" s="5"/>
      <c r="C137" s="5"/>
      <c r="D137" s="30"/>
      <c r="E137" s="86"/>
    </row>
    <row r="138" spans="1:5" ht="11.25">
      <c r="A138" s="72"/>
      <c r="B138" s="5"/>
      <c r="C138" s="5"/>
      <c r="D138" s="30"/>
      <c r="E138" s="86"/>
    </row>
    <row r="139" spans="1:4" ht="11.25">
      <c r="A139" s="72"/>
      <c r="B139" s="5"/>
      <c r="C139" s="5"/>
      <c r="D139" s="30"/>
    </row>
    <row r="140" spans="1:4" ht="11.25">
      <c r="A140" s="72"/>
      <c r="B140" s="5"/>
      <c r="C140" s="5"/>
      <c r="D140" s="30"/>
    </row>
    <row r="141" spans="1:4" ht="11.25">
      <c r="A141" s="72"/>
      <c r="B141" s="5"/>
      <c r="C141" s="5"/>
      <c r="D141" s="30"/>
    </row>
    <row r="142" spans="1:4" ht="11.25">
      <c r="A142" s="72"/>
      <c r="B142" s="5"/>
      <c r="C142" s="5"/>
      <c r="D142" s="30"/>
    </row>
    <row r="143" spans="1:4" ht="11.25">
      <c r="A143" s="72"/>
      <c r="B143" s="5"/>
      <c r="C143" s="5"/>
      <c r="D143" s="30"/>
    </row>
    <row r="144" spans="1:4" ht="11.25">
      <c r="A144" s="72"/>
      <c r="B144" s="5"/>
      <c r="C144" s="5"/>
      <c r="D144" s="5"/>
    </row>
    <row r="145" spans="1:4" ht="11.25">
      <c r="A145" s="72"/>
      <c r="B145" s="5"/>
      <c r="C145" s="5"/>
      <c r="D145" s="5"/>
    </row>
    <row r="146" spans="1:4" ht="11.25">
      <c r="A146" s="72"/>
      <c r="B146" s="5"/>
      <c r="C146" s="5"/>
      <c r="D146" s="5"/>
    </row>
    <row r="147" spans="1:4" ht="11.25">
      <c r="A147" s="72"/>
      <c r="B147" s="5"/>
      <c r="C147" s="5"/>
      <c r="D147" s="5"/>
    </row>
    <row r="148" spans="1:4" ht="11.25">
      <c r="A148" s="72"/>
      <c r="B148" s="5"/>
      <c r="C148" s="5"/>
      <c r="D148" s="5"/>
    </row>
    <row r="149" spans="1:4" ht="11.25">
      <c r="A149" s="72"/>
      <c r="B149" s="5"/>
      <c r="C149" s="5"/>
      <c r="D149" s="5"/>
    </row>
    <row r="150" spans="1:4" ht="11.25">
      <c r="A150" s="72"/>
      <c r="B150" s="5"/>
      <c r="C150" s="5"/>
      <c r="D150" s="5"/>
    </row>
    <row r="151" spans="1:4" ht="11.25">
      <c r="A151" s="72"/>
      <c r="B151" s="5"/>
      <c r="C151" s="5"/>
      <c r="D151" s="5"/>
    </row>
    <row r="152" spans="1:4" ht="11.25">
      <c r="A152" s="72"/>
      <c r="B152" s="5"/>
      <c r="C152" s="5"/>
      <c r="D152" s="5"/>
    </row>
    <row r="153" spans="1:4" ht="11.25">
      <c r="A153" s="72"/>
      <c r="B153" s="5"/>
      <c r="C153" s="5"/>
      <c r="D153" s="5"/>
    </row>
    <row r="154" spans="1:4" ht="11.25">
      <c r="A154" s="72"/>
      <c r="B154" s="5"/>
      <c r="C154" s="5"/>
      <c r="D154" s="5"/>
    </row>
    <row r="155" spans="1:4" ht="11.25">
      <c r="A155" s="72"/>
      <c r="B155" s="5"/>
      <c r="C155" s="5"/>
      <c r="D155" s="5"/>
    </row>
    <row r="156" spans="1:4" ht="11.25">
      <c r="A156" s="72"/>
      <c r="B156" s="5"/>
      <c r="C156" s="5"/>
      <c r="D156" s="5"/>
    </row>
    <row r="157" spans="1:4" ht="11.25">
      <c r="A157" s="72"/>
      <c r="B157" s="5"/>
      <c r="C157" s="5"/>
      <c r="D157" s="5"/>
    </row>
    <row r="158" spans="1:4" ht="11.25">
      <c r="A158" s="72"/>
      <c r="B158" s="5"/>
      <c r="C158" s="5"/>
      <c r="D158" s="5"/>
    </row>
    <row r="159" spans="1:4" ht="11.25">
      <c r="A159" s="72"/>
      <c r="B159" s="5"/>
      <c r="C159" s="5"/>
      <c r="D159" s="5"/>
    </row>
    <row r="160" spans="1:4" ht="11.25">
      <c r="A160" s="72"/>
      <c r="B160" s="5"/>
      <c r="C160" s="5"/>
      <c r="D160" s="5"/>
    </row>
    <row r="161" spans="1:4" ht="11.25">
      <c r="A161" s="72"/>
      <c r="B161" s="5"/>
      <c r="C161" s="5"/>
      <c r="D161" s="5"/>
    </row>
    <row r="162" spans="1:4" ht="11.25">
      <c r="A162" s="72"/>
      <c r="B162" s="5"/>
      <c r="C162" s="5"/>
      <c r="D162" s="5"/>
    </row>
    <row r="163" spans="1:4" ht="11.25">
      <c r="A163" s="72"/>
      <c r="B163" s="5"/>
      <c r="C163" s="5"/>
      <c r="D163" s="5"/>
    </row>
    <row r="164" spans="1:4" ht="11.25">
      <c r="A164" s="72"/>
      <c r="B164" s="5"/>
      <c r="C164" s="5"/>
      <c r="D164" s="5"/>
    </row>
    <row r="165" spans="1:4" ht="11.25">
      <c r="A165" s="72"/>
      <c r="B165" s="5"/>
      <c r="C165" s="5"/>
      <c r="D165" s="5"/>
    </row>
    <row r="166" spans="1:4" ht="11.25">
      <c r="A166" s="72"/>
      <c r="B166" s="5"/>
      <c r="C166" s="5"/>
      <c r="D166" s="5"/>
    </row>
    <row r="167" spans="1:4" ht="11.25">
      <c r="A167" s="72"/>
      <c r="B167" s="5"/>
      <c r="C167" s="5"/>
      <c r="D167" s="5"/>
    </row>
    <row r="168" spans="1:4" ht="11.25">
      <c r="A168" s="72"/>
      <c r="B168" s="5"/>
      <c r="C168" s="5"/>
      <c r="D168" s="5"/>
    </row>
    <row r="169" spans="1:4" ht="11.25">
      <c r="A169" s="72"/>
      <c r="B169" s="5"/>
      <c r="C169" s="5"/>
      <c r="D169" s="5"/>
    </row>
    <row r="170" spans="1:4" ht="11.25">
      <c r="A170" s="72"/>
      <c r="B170" s="5"/>
      <c r="C170" s="5"/>
      <c r="D170" s="5"/>
    </row>
    <row r="171" spans="1:4" ht="11.25">
      <c r="A171" s="72"/>
      <c r="B171" s="5"/>
      <c r="C171" s="5"/>
      <c r="D171" s="5"/>
    </row>
    <row r="172" spans="1:4" ht="11.25">
      <c r="A172" s="72"/>
      <c r="B172" s="5"/>
      <c r="C172" s="5"/>
      <c r="D172" s="5"/>
    </row>
    <row r="173" spans="1:4" ht="11.25">
      <c r="A173" s="72"/>
      <c r="B173" s="5"/>
      <c r="C173" s="5"/>
      <c r="D173" s="5"/>
    </row>
    <row r="174" spans="1:4" ht="11.25">
      <c r="A174" s="72"/>
      <c r="B174" s="5"/>
      <c r="C174" s="5"/>
      <c r="D174" s="5"/>
    </row>
    <row r="175" spans="1:4" ht="11.25">
      <c r="A175" s="72"/>
      <c r="B175" s="5"/>
      <c r="C175" s="5"/>
      <c r="D175" s="5"/>
    </row>
    <row r="176" spans="1:4" ht="11.25">
      <c r="A176" s="72"/>
      <c r="B176" s="5"/>
      <c r="C176" s="5"/>
      <c r="D176" s="5"/>
    </row>
    <row r="177" spans="1:4" ht="11.25">
      <c r="A177" s="72"/>
      <c r="B177" s="5"/>
      <c r="C177" s="5"/>
      <c r="D177" s="5"/>
    </row>
    <row r="178" spans="1:4" ht="11.25">
      <c r="A178" s="72"/>
      <c r="B178" s="5"/>
      <c r="C178" s="5"/>
      <c r="D178" s="5"/>
    </row>
    <row r="179" spans="1:4" ht="11.25">
      <c r="A179" s="72"/>
      <c r="B179" s="5"/>
      <c r="C179" s="5"/>
      <c r="D179" s="5"/>
    </row>
    <row r="180" spans="1:4" ht="11.25">
      <c r="A180" s="72"/>
      <c r="B180" s="5"/>
      <c r="C180" s="5"/>
      <c r="D180" s="5"/>
    </row>
    <row r="181" spans="1:4" ht="11.25">
      <c r="A181" s="72"/>
      <c r="B181" s="5"/>
      <c r="C181" s="5"/>
      <c r="D181" s="5"/>
    </row>
    <row r="182" spans="1:4" ht="11.25">
      <c r="A182" s="72"/>
      <c r="B182" s="5"/>
      <c r="C182" s="5"/>
      <c r="D182" s="5"/>
    </row>
    <row r="183" spans="1:4" ht="11.25">
      <c r="A183" s="72"/>
      <c r="B183" s="5"/>
      <c r="C183" s="5"/>
      <c r="D183" s="5"/>
    </row>
    <row r="184" spans="1:4" ht="11.25">
      <c r="A184" s="72"/>
      <c r="B184" s="5"/>
      <c r="C184" s="5"/>
      <c r="D184" s="5"/>
    </row>
    <row r="185" spans="1:4" ht="11.25">
      <c r="A185" s="72"/>
      <c r="B185" s="5"/>
      <c r="C185" s="5"/>
      <c r="D185" s="5"/>
    </row>
    <row r="186" spans="1:4" ht="11.25">
      <c r="A186" s="72"/>
      <c r="B186" s="5"/>
      <c r="C186" s="5"/>
      <c r="D186" s="5"/>
    </row>
    <row r="187" spans="1:4" ht="11.25">
      <c r="A187" s="72"/>
      <c r="B187" s="5"/>
      <c r="C187" s="5"/>
      <c r="D187" s="5"/>
    </row>
    <row r="188" spans="1:4" ht="11.25">
      <c r="A188" s="72"/>
      <c r="B188" s="5"/>
      <c r="C188" s="5"/>
      <c r="D188" s="5"/>
    </row>
    <row r="189" spans="1:4" ht="11.25">
      <c r="A189" s="72"/>
      <c r="B189" s="5"/>
      <c r="C189" s="5"/>
      <c r="D189" s="5"/>
    </row>
    <row r="190" spans="1:4" ht="11.25">
      <c r="A190" s="72"/>
      <c r="B190" s="5"/>
      <c r="C190" s="5"/>
      <c r="D190" s="5"/>
    </row>
    <row r="191" spans="1:4" ht="11.25">
      <c r="A191" s="72"/>
      <c r="B191" s="5"/>
      <c r="C191" s="5"/>
      <c r="D191" s="5"/>
    </row>
    <row r="192" spans="1:4" ht="11.25">
      <c r="A192" s="72"/>
      <c r="B192" s="5"/>
      <c r="C192" s="5"/>
      <c r="D192" s="5"/>
    </row>
    <row r="193" spans="1:4" ht="11.25">
      <c r="A193" s="72"/>
      <c r="B193" s="5"/>
      <c r="C193" s="5"/>
      <c r="D193" s="5"/>
    </row>
    <row r="194" spans="1:4" ht="11.25">
      <c r="A194" s="72"/>
      <c r="B194" s="5"/>
      <c r="C194" s="5"/>
      <c r="D194" s="5"/>
    </row>
    <row r="195" spans="1:4" ht="11.25">
      <c r="A195" s="72"/>
      <c r="B195" s="5"/>
      <c r="C195" s="5"/>
      <c r="D195" s="5"/>
    </row>
    <row r="196" spans="1:4" ht="11.25">
      <c r="A196" s="72"/>
      <c r="B196" s="5"/>
      <c r="C196" s="5"/>
      <c r="D196" s="5"/>
    </row>
    <row r="197" spans="1:4" ht="11.25">
      <c r="A197" s="72"/>
      <c r="B197" s="5"/>
      <c r="C197" s="5"/>
      <c r="D197" s="5"/>
    </row>
    <row r="198" spans="1:4" ht="11.25">
      <c r="A198" s="72"/>
      <c r="B198" s="5"/>
      <c r="C198" s="5"/>
      <c r="D198" s="5"/>
    </row>
    <row r="199" spans="1:4" ht="11.25">
      <c r="A199" s="72"/>
      <c r="B199" s="5"/>
      <c r="C199" s="5"/>
      <c r="D199" s="5"/>
    </row>
    <row r="200" spans="1:4" ht="11.25">
      <c r="A200" s="72"/>
      <c r="B200" s="5"/>
      <c r="C200" s="5"/>
      <c r="D200" s="5"/>
    </row>
    <row r="201" spans="1:4" ht="11.25">
      <c r="A201" s="72"/>
      <c r="B201" s="5"/>
      <c r="C201" s="5"/>
      <c r="D201" s="5"/>
    </row>
    <row r="202" spans="1:4" ht="11.25">
      <c r="A202" s="72"/>
      <c r="B202" s="5"/>
      <c r="C202" s="5"/>
      <c r="D202" s="5"/>
    </row>
    <row r="203" spans="1:4" ht="11.25">
      <c r="A203" s="72"/>
      <c r="B203" s="5"/>
      <c r="C203" s="5"/>
      <c r="D203" s="5"/>
    </row>
    <row r="204" spans="1:4" ht="11.25">
      <c r="A204" s="72"/>
      <c r="B204" s="5"/>
      <c r="C204" s="5"/>
      <c r="D204" s="5"/>
    </row>
    <row r="205" spans="1:4" ht="11.25">
      <c r="A205" s="72"/>
      <c r="B205" s="5"/>
      <c r="C205" s="5"/>
      <c r="D205" s="5"/>
    </row>
    <row r="206" spans="1:4" ht="11.25">
      <c r="A206" s="72"/>
      <c r="B206" s="5"/>
      <c r="C206" s="5"/>
      <c r="D206" s="5"/>
    </row>
    <row r="207" spans="1:4" ht="11.25">
      <c r="A207" s="72"/>
      <c r="B207" s="5"/>
      <c r="C207" s="5"/>
      <c r="D207" s="5"/>
    </row>
    <row r="208" spans="1:4" ht="11.25">
      <c r="A208" s="72"/>
      <c r="B208" s="5"/>
      <c r="C208" s="5"/>
      <c r="D208" s="5"/>
    </row>
    <row r="209" spans="1:4" ht="11.25">
      <c r="A209" s="72"/>
      <c r="B209" s="5"/>
      <c r="C209" s="5"/>
      <c r="D209" s="5"/>
    </row>
    <row r="210" spans="1:4" ht="11.25">
      <c r="A210" s="72"/>
      <c r="B210" s="5"/>
      <c r="C210" s="5"/>
      <c r="D210" s="5"/>
    </row>
    <row r="211" spans="1:4" ht="11.25">
      <c r="A211" s="72"/>
      <c r="B211" s="5"/>
      <c r="C211" s="5"/>
      <c r="D211" s="5"/>
    </row>
    <row r="212" spans="1:4" ht="11.25">
      <c r="A212" s="72"/>
      <c r="B212" s="5"/>
      <c r="C212" s="5"/>
      <c r="D212" s="5"/>
    </row>
    <row r="213" spans="1:4" ht="11.25">
      <c r="A213" s="72"/>
      <c r="B213" s="5"/>
      <c r="C213" s="5"/>
      <c r="D213" s="5"/>
    </row>
    <row r="214" spans="1:4" ht="11.25">
      <c r="A214" s="72"/>
      <c r="B214" s="5"/>
      <c r="C214" s="5"/>
      <c r="D214" s="5"/>
    </row>
    <row r="215" spans="1:4" ht="11.25">
      <c r="A215" s="72"/>
      <c r="B215" s="5"/>
      <c r="C215" s="5"/>
      <c r="D215" s="5"/>
    </row>
    <row r="216" spans="1:4" ht="11.25">
      <c r="A216" s="72"/>
      <c r="B216" s="5"/>
      <c r="C216" s="5"/>
      <c r="D216" s="5"/>
    </row>
    <row r="217" spans="1:4" ht="11.25">
      <c r="A217" s="72"/>
      <c r="B217" s="5"/>
      <c r="C217" s="5"/>
      <c r="D217" s="5"/>
    </row>
    <row r="218" spans="1:4" ht="11.25">
      <c r="A218" s="72"/>
      <c r="B218" s="5"/>
      <c r="C218" s="5"/>
      <c r="D218" s="5"/>
    </row>
    <row r="219" spans="1:4" ht="11.25">
      <c r="A219" s="72"/>
      <c r="B219" s="5"/>
      <c r="C219" s="5"/>
      <c r="D219" s="5"/>
    </row>
    <row r="220" spans="1:4" ht="11.25">
      <c r="A220" s="72"/>
      <c r="B220" s="5"/>
      <c r="C220" s="5"/>
      <c r="D220" s="5"/>
    </row>
    <row r="221" spans="1:4" ht="11.25">
      <c r="A221" s="72"/>
      <c r="B221" s="5"/>
      <c r="C221" s="5"/>
      <c r="D221" s="5"/>
    </row>
    <row r="222" spans="1:4" ht="11.25">
      <c r="A222" s="72"/>
      <c r="B222" s="5"/>
      <c r="C222" s="5"/>
      <c r="D222" s="5"/>
    </row>
    <row r="223" spans="1:4" ht="11.25">
      <c r="A223" s="72"/>
      <c r="B223" s="5"/>
      <c r="C223" s="5"/>
      <c r="D223" s="5"/>
    </row>
    <row r="224" spans="1:4" ht="11.25">
      <c r="A224" s="72"/>
      <c r="B224" s="5"/>
      <c r="C224" s="5"/>
      <c r="D224" s="5"/>
    </row>
    <row r="225" spans="1:4" ht="11.25">
      <c r="A225" s="72"/>
      <c r="B225" s="5"/>
      <c r="C225" s="5"/>
      <c r="D225" s="5"/>
    </row>
    <row r="226" spans="1:4" ht="11.25">
      <c r="A226" s="72"/>
      <c r="B226" s="5"/>
      <c r="C226" s="5"/>
      <c r="D226" s="5"/>
    </row>
  </sheetData>
  <mergeCells count="217">
    <mergeCell ref="M1:N1"/>
    <mergeCell ref="A2:N4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N5"/>
    <mergeCell ref="A8:A11"/>
    <mergeCell ref="B8:B11"/>
    <mergeCell ref="C8:C11"/>
    <mergeCell ref="D8:D11"/>
    <mergeCell ref="E8:E11"/>
    <mergeCell ref="F8:F11"/>
    <mergeCell ref="G8:G11"/>
    <mergeCell ref="H8:H11"/>
    <mergeCell ref="A12:A15"/>
    <mergeCell ref="B12:B15"/>
    <mergeCell ref="C12:C15"/>
    <mergeCell ref="D12:D15"/>
    <mergeCell ref="E12:E15"/>
    <mergeCell ref="F12:F15"/>
    <mergeCell ref="G12:G15"/>
    <mergeCell ref="H12:H15"/>
    <mergeCell ref="A16:A19"/>
    <mergeCell ref="B16:B19"/>
    <mergeCell ref="C16:C19"/>
    <mergeCell ref="D16:D19"/>
    <mergeCell ref="E16:E19"/>
    <mergeCell ref="F16:F19"/>
    <mergeCell ref="G16:G19"/>
    <mergeCell ref="H16:H19"/>
    <mergeCell ref="A20:A23"/>
    <mergeCell ref="B20:B23"/>
    <mergeCell ref="C20:C23"/>
    <mergeCell ref="D20:D23"/>
    <mergeCell ref="E20:E23"/>
    <mergeCell ref="F20:F23"/>
    <mergeCell ref="G20:G23"/>
    <mergeCell ref="H20:H23"/>
    <mergeCell ref="A24:A27"/>
    <mergeCell ref="B24:B27"/>
    <mergeCell ref="C24:C27"/>
    <mergeCell ref="D24:D27"/>
    <mergeCell ref="E24:E27"/>
    <mergeCell ref="F24:F27"/>
    <mergeCell ref="G24:G27"/>
    <mergeCell ref="H24:H27"/>
    <mergeCell ref="A28:N28"/>
    <mergeCell ref="A29:A32"/>
    <mergeCell ref="B29:B32"/>
    <mergeCell ref="C29:C32"/>
    <mergeCell ref="D29:D32"/>
    <mergeCell ref="E29:E32"/>
    <mergeCell ref="F29:F32"/>
    <mergeCell ref="G29:G32"/>
    <mergeCell ref="H29:H32"/>
    <mergeCell ref="A33:A36"/>
    <mergeCell ref="B33:B36"/>
    <mergeCell ref="C33:C36"/>
    <mergeCell ref="D33:D36"/>
    <mergeCell ref="E33:E36"/>
    <mergeCell ref="F33:F36"/>
    <mergeCell ref="G33:G36"/>
    <mergeCell ref="H33:H36"/>
    <mergeCell ref="A37:A40"/>
    <mergeCell ref="B37:B40"/>
    <mergeCell ref="C37:C40"/>
    <mergeCell ref="D37:D40"/>
    <mergeCell ref="E37:E40"/>
    <mergeCell ref="F37:F40"/>
    <mergeCell ref="G37:G40"/>
    <mergeCell ref="H37:H40"/>
    <mergeCell ref="A41:A44"/>
    <mergeCell ref="B41:B44"/>
    <mergeCell ref="C41:C44"/>
    <mergeCell ref="D41:D44"/>
    <mergeCell ref="E41:E44"/>
    <mergeCell ref="F41:F44"/>
    <mergeCell ref="G41:G44"/>
    <mergeCell ref="H41:H44"/>
    <mergeCell ref="A45:A48"/>
    <mergeCell ref="B45:B48"/>
    <mergeCell ref="C45:C48"/>
    <mergeCell ref="D45:D48"/>
    <mergeCell ref="E45:E48"/>
    <mergeCell ref="F45:F48"/>
    <mergeCell ref="G45:G48"/>
    <mergeCell ref="H45:H48"/>
    <mergeCell ref="A49:A52"/>
    <mergeCell ref="B49:B52"/>
    <mergeCell ref="C49:C52"/>
    <mergeCell ref="D49:D52"/>
    <mergeCell ref="E49:E52"/>
    <mergeCell ref="F49:F52"/>
    <mergeCell ref="G49:G52"/>
    <mergeCell ref="H49:H52"/>
    <mergeCell ref="A53:A56"/>
    <mergeCell ref="B53:B56"/>
    <mergeCell ref="C53:C56"/>
    <mergeCell ref="E53:E56"/>
    <mergeCell ref="F53:F56"/>
    <mergeCell ref="G53:G56"/>
    <mergeCell ref="H53:H56"/>
    <mergeCell ref="A57:A60"/>
    <mergeCell ref="B57:B60"/>
    <mergeCell ref="C57:C60"/>
    <mergeCell ref="D57:D60"/>
    <mergeCell ref="E57:E60"/>
    <mergeCell ref="F57:F60"/>
    <mergeCell ref="G57:G60"/>
    <mergeCell ref="H57:H60"/>
    <mergeCell ref="A61:N61"/>
    <mergeCell ref="A62:A65"/>
    <mergeCell ref="B62:B65"/>
    <mergeCell ref="C62:C65"/>
    <mergeCell ref="D62:D65"/>
    <mergeCell ref="E62:E65"/>
    <mergeCell ref="F62:F65"/>
    <mergeCell ref="G62:G65"/>
    <mergeCell ref="H62:H65"/>
    <mergeCell ref="A66:A69"/>
    <mergeCell ref="B66:B69"/>
    <mergeCell ref="C66:C69"/>
    <mergeCell ref="D66:D69"/>
    <mergeCell ref="E66:E69"/>
    <mergeCell ref="F66:F69"/>
    <mergeCell ref="G66:G69"/>
    <mergeCell ref="H66:H69"/>
    <mergeCell ref="A70:A73"/>
    <mergeCell ref="B70:B73"/>
    <mergeCell ref="C70:C73"/>
    <mergeCell ref="D70:D73"/>
    <mergeCell ref="E70:E73"/>
    <mergeCell ref="F70:F73"/>
    <mergeCell ref="G70:G73"/>
    <mergeCell ref="H70:H73"/>
    <mergeCell ref="S70:S73"/>
    <mergeCell ref="U70:U73"/>
    <mergeCell ref="V70:V73"/>
    <mergeCell ref="AI70:AI73"/>
    <mergeCell ref="AK70:AK73"/>
    <mergeCell ref="AL70:AL73"/>
    <mergeCell ref="AY70:AY73"/>
    <mergeCell ref="BA70:BA73"/>
    <mergeCell ref="BB70:BB73"/>
    <mergeCell ref="BO70:BO73"/>
    <mergeCell ref="BQ70:BQ73"/>
    <mergeCell ref="BR70:BR73"/>
    <mergeCell ref="CE70:CE73"/>
    <mergeCell ref="CG70:CG73"/>
    <mergeCell ref="CH70:CH73"/>
    <mergeCell ref="CU70:CU73"/>
    <mergeCell ref="CW70:CW73"/>
    <mergeCell ref="CX70:CX73"/>
    <mergeCell ref="DK70:DK73"/>
    <mergeCell ref="DM70:DM73"/>
    <mergeCell ref="DN70:DN73"/>
    <mergeCell ref="EA70:EA73"/>
    <mergeCell ref="EC70:EC73"/>
    <mergeCell ref="ED70:ED73"/>
    <mergeCell ref="EQ70:EQ73"/>
    <mergeCell ref="ES70:ES73"/>
    <mergeCell ref="ET70:ET73"/>
    <mergeCell ref="FG70:FG73"/>
    <mergeCell ref="FI70:FI73"/>
    <mergeCell ref="FJ70:FJ73"/>
    <mergeCell ref="FW70:FW73"/>
    <mergeCell ref="FY70:FY73"/>
    <mergeCell ref="FZ70:FZ73"/>
    <mergeCell ref="GM70:GM73"/>
    <mergeCell ref="GO70:GO73"/>
    <mergeCell ref="GP70:GP73"/>
    <mergeCell ref="HC70:HC73"/>
    <mergeCell ref="HE70:HE73"/>
    <mergeCell ref="HF70:HF73"/>
    <mergeCell ref="HS70:HS73"/>
    <mergeCell ref="HU70:HU73"/>
    <mergeCell ref="HV70:HV73"/>
    <mergeCell ref="II70:II73"/>
    <mergeCell ref="IK70:IK73"/>
    <mergeCell ref="IL70:IL73"/>
    <mergeCell ref="A74:A77"/>
    <mergeCell ref="B74:B77"/>
    <mergeCell ref="C74:C77"/>
    <mergeCell ref="D74:D77"/>
    <mergeCell ref="E74:E77"/>
    <mergeCell ref="F74:F77"/>
    <mergeCell ref="G74:G77"/>
    <mergeCell ref="H74:H77"/>
    <mergeCell ref="A78:A81"/>
    <mergeCell ref="B78:B81"/>
    <mergeCell ref="C78:C81"/>
    <mergeCell ref="D78:D81"/>
    <mergeCell ref="E78:E81"/>
    <mergeCell ref="F78:F81"/>
    <mergeCell ref="G78:G81"/>
    <mergeCell ref="H78:H81"/>
    <mergeCell ref="A82:A85"/>
    <mergeCell ref="B82:B85"/>
    <mergeCell ref="C82:C85"/>
    <mergeCell ref="D82:D85"/>
    <mergeCell ref="E82:E85"/>
    <mergeCell ref="F82:F85"/>
    <mergeCell ref="G82:G85"/>
    <mergeCell ref="H82:H85"/>
    <mergeCell ref="E86:E94"/>
    <mergeCell ref="G86:G94"/>
    <mergeCell ref="H86:H94"/>
    <mergeCell ref="E95:E103"/>
    <mergeCell ref="G95:G103"/>
    <mergeCell ref="H95:H103"/>
    <mergeCell ref="G104:H104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72"/>
  <rowBreaks count="3" manualBreakCount="3">
    <brk id="32" max="255" man="1"/>
    <brk id="56" max="255" man="1"/>
    <brk id="85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showGridLines="0" tabSelected="1" defaultGridColor="0" view="pageBreakPreview" zoomScale="90" zoomScaleNormal="50" zoomScaleSheetLayoutView="90" colorId="15" workbookViewId="0" topLeftCell="A61">
      <selection activeCell="H73" sqref="H73"/>
    </sheetView>
  </sheetViews>
  <sheetFormatPr defaultColWidth="9.00390625" defaultRowHeight="12.75"/>
  <cols>
    <col min="1" max="1" width="3.625" style="90" customWidth="1"/>
    <col min="2" max="2" width="4.25390625" style="2" customWidth="1"/>
    <col min="3" max="3" width="6.00390625" style="2" customWidth="1"/>
    <col min="4" max="4" width="20.125" style="3" customWidth="1"/>
    <col min="5" max="5" width="26.875" style="91" customWidth="1"/>
    <col min="6" max="6" width="5.875" style="5" customWidth="1"/>
    <col min="7" max="7" width="5.00390625" style="5" customWidth="1"/>
    <col min="8" max="8" width="10.00390625" style="11" customWidth="1"/>
    <col min="9" max="9" width="9.75390625" style="11" customWidth="1"/>
    <col min="10" max="10" width="9.625" style="92" customWidth="1"/>
    <col min="11" max="11" width="9.875" style="89" customWidth="1"/>
    <col min="12" max="13" width="0" style="89" hidden="1" customWidth="1"/>
    <col min="14" max="14" width="9.125" style="89" customWidth="1"/>
    <col min="15" max="15" width="8.875" style="89" customWidth="1"/>
    <col min="16" max="16" width="8.375" style="89" customWidth="1"/>
    <col min="17" max="17" width="9.875" style="89" customWidth="1"/>
    <col min="18" max="18" width="15.75390625" style="6" customWidth="1"/>
    <col min="19" max="255" width="9.125" style="5" customWidth="1"/>
  </cols>
  <sheetData>
    <row r="1" spans="1:256" s="13" customFormat="1" ht="61.5" customHeight="1">
      <c r="A1" s="10"/>
      <c r="B1" s="10"/>
      <c r="C1" s="10"/>
      <c r="D1" s="93"/>
      <c r="E1" s="91"/>
      <c r="F1" s="5"/>
      <c r="G1" s="5"/>
      <c r="H1" s="11"/>
      <c r="I1" s="11"/>
      <c r="J1" s="92"/>
      <c r="K1" s="11"/>
      <c r="L1" s="11"/>
      <c r="M1" s="11"/>
      <c r="N1" s="11"/>
      <c r="O1" s="11"/>
      <c r="P1" s="12" t="s">
        <v>76</v>
      </c>
      <c r="Q1" s="12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IV1"/>
    </row>
    <row r="2" spans="1:17" ht="15.75" customHeight="1">
      <c r="A2" s="94" t="s">
        <v>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5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8" customHeight="1">
      <c r="A4" s="10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27.75" customHeight="1">
      <c r="A5" s="16" t="s">
        <v>2</v>
      </c>
      <c r="B5" s="16" t="s">
        <v>3</v>
      </c>
      <c r="C5" s="16" t="s">
        <v>4</v>
      </c>
      <c r="D5" s="17" t="s">
        <v>78</v>
      </c>
      <c r="E5" s="96" t="s">
        <v>79</v>
      </c>
      <c r="F5" s="17" t="s">
        <v>80</v>
      </c>
      <c r="G5" s="17"/>
      <c r="H5" s="18" t="s">
        <v>81</v>
      </c>
      <c r="I5" s="18" t="s">
        <v>82</v>
      </c>
      <c r="J5" s="17" t="s">
        <v>83</v>
      </c>
      <c r="K5" s="17"/>
      <c r="L5" s="18" t="s">
        <v>84</v>
      </c>
      <c r="M5" s="18" t="s">
        <v>85</v>
      </c>
      <c r="N5" s="18"/>
      <c r="O5" s="18"/>
      <c r="P5" s="18"/>
      <c r="Q5" s="18"/>
    </row>
    <row r="6" spans="1:17" ht="39.75" customHeight="1">
      <c r="A6" s="16"/>
      <c r="B6" s="16"/>
      <c r="C6" s="16"/>
      <c r="D6" s="17"/>
      <c r="E6" s="96"/>
      <c r="F6" s="17"/>
      <c r="G6" s="17"/>
      <c r="H6" s="18"/>
      <c r="I6" s="18"/>
      <c r="J6" s="17"/>
      <c r="K6" s="17"/>
      <c r="L6" s="18"/>
      <c r="M6" s="18">
        <v>2007</v>
      </c>
      <c r="N6" s="18">
        <v>2009</v>
      </c>
      <c r="O6" s="18">
        <v>2010</v>
      </c>
      <c r="P6" s="18">
        <v>2011</v>
      </c>
      <c r="Q6" s="18" t="s">
        <v>14</v>
      </c>
    </row>
    <row r="7" spans="1:17" ht="24.75" customHeight="1">
      <c r="A7" s="97" t="s">
        <v>15</v>
      </c>
      <c r="B7" s="24">
        <v>400</v>
      </c>
      <c r="C7" s="24">
        <v>40002</v>
      </c>
      <c r="D7" s="98" t="s">
        <v>86</v>
      </c>
      <c r="E7" s="25" t="s">
        <v>87</v>
      </c>
      <c r="F7" s="26">
        <v>2004</v>
      </c>
      <c r="G7" s="26">
        <v>2011</v>
      </c>
      <c r="H7" s="99">
        <v>7435893</v>
      </c>
      <c r="I7" s="99">
        <f>K7</f>
        <v>4800000</v>
      </c>
      <c r="J7" s="31" t="s">
        <v>30</v>
      </c>
      <c r="K7" s="100">
        <f>SUM(N7:Q7)</f>
        <v>4800000</v>
      </c>
      <c r="L7" s="101"/>
      <c r="M7" s="101"/>
      <c r="N7" s="101">
        <v>2318000</v>
      </c>
      <c r="O7" s="101">
        <v>2159000</v>
      </c>
      <c r="P7" s="101">
        <v>323000</v>
      </c>
      <c r="Q7" s="101"/>
    </row>
    <row r="8" spans="1:17" ht="36" customHeight="1">
      <c r="A8" s="97"/>
      <c r="B8" s="24"/>
      <c r="C8" s="24"/>
      <c r="D8" s="98"/>
      <c r="E8" s="25"/>
      <c r="F8" s="26"/>
      <c r="G8" s="26"/>
      <c r="H8" s="99"/>
      <c r="I8" s="99"/>
      <c r="J8" s="28" t="s">
        <v>88</v>
      </c>
      <c r="K8" s="100">
        <f>SUM(N8:Q8)</f>
        <v>1520000</v>
      </c>
      <c r="L8" s="101"/>
      <c r="M8" s="101"/>
      <c r="N8" s="101">
        <v>400000</v>
      </c>
      <c r="O8" s="101">
        <v>1120000</v>
      </c>
      <c r="P8" s="101"/>
      <c r="Q8" s="101"/>
    </row>
    <row r="9" spans="1:17" ht="21.75" customHeight="1">
      <c r="A9" s="97"/>
      <c r="B9" s="24"/>
      <c r="C9" s="24"/>
      <c r="D9" s="98"/>
      <c r="E9" s="25"/>
      <c r="F9" s="26"/>
      <c r="G9" s="26"/>
      <c r="H9" s="99"/>
      <c r="I9" s="99"/>
      <c r="J9" s="31" t="s">
        <v>32</v>
      </c>
      <c r="K9" s="100">
        <f>SUM(N9:Q9)</f>
        <v>250000</v>
      </c>
      <c r="L9" s="100"/>
      <c r="M9" s="101"/>
      <c r="N9" s="100"/>
      <c r="O9" s="100">
        <v>250000</v>
      </c>
      <c r="P9" s="100"/>
      <c r="Q9" s="100"/>
    </row>
    <row r="10" spans="1:17" ht="12.75">
      <c r="A10" s="97"/>
      <c r="B10" s="24"/>
      <c r="C10" s="24"/>
      <c r="D10" s="98"/>
      <c r="E10" s="25"/>
      <c r="F10" s="26"/>
      <c r="G10" s="26"/>
      <c r="H10" s="99"/>
      <c r="I10" s="99"/>
      <c r="J10" s="31" t="s">
        <v>33</v>
      </c>
      <c r="K10" s="101">
        <f>SUM(N10:Q10)</f>
        <v>3030000</v>
      </c>
      <c r="L10" s="101"/>
      <c r="M10" s="101"/>
      <c r="N10" s="101">
        <v>1918000</v>
      </c>
      <c r="O10" s="101">
        <v>789000</v>
      </c>
      <c r="P10" s="101">
        <v>323000</v>
      </c>
      <c r="Q10" s="101"/>
    </row>
    <row r="11" spans="1:256" s="35" customFormat="1" ht="24" customHeight="1">
      <c r="A11" s="97" t="s">
        <v>16</v>
      </c>
      <c r="B11" s="33">
        <v>400</v>
      </c>
      <c r="C11" s="33">
        <v>40002</v>
      </c>
      <c r="D11" s="26" t="s">
        <v>89</v>
      </c>
      <c r="E11" s="25" t="s">
        <v>34</v>
      </c>
      <c r="F11" s="34">
        <v>2007</v>
      </c>
      <c r="G11" s="34">
        <v>2010</v>
      </c>
      <c r="H11" s="99">
        <v>2766840</v>
      </c>
      <c r="I11" s="99">
        <f>K11</f>
        <v>2550000</v>
      </c>
      <c r="J11" s="31" t="s">
        <v>30</v>
      </c>
      <c r="K11" s="101">
        <f>SUM(N11:P11)</f>
        <v>2550000</v>
      </c>
      <c r="L11" s="101"/>
      <c r="M11" s="101">
        <v>100000</v>
      </c>
      <c r="N11" s="101">
        <v>500000</v>
      </c>
      <c r="O11" s="101">
        <f>O13+O12</f>
        <v>2050000</v>
      </c>
      <c r="P11" s="101"/>
      <c r="Q11" s="101"/>
      <c r="R11" s="6"/>
      <c r="IV11"/>
    </row>
    <row r="12" spans="1:256" s="35" customFormat="1" ht="45.75">
      <c r="A12" s="97"/>
      <c r="B12" s="33"/>
      <c r="C12" s="33"/>
      <c r="D12" s="26"/>
      <c r="E12" s="25"/>
      <c r="F12" s="34"/>
      <c r="G12" s="34"/>
      <c r="H12" s="99"/>
      <c r="I12" s="99"/>
      <c r="J12" s="28" t="s">
        <v>88</v>
      </c>
      <c r="K12" s="101">
        <f>SUM(N12:P12)</f>
        <v>0</v>
      </c>
      <c r="L12" s="101"/>
      <c r="M12" s="101"/>
      <c r="N12" s="101" t="s">
        <v>90</v>
      </c>
      <c r="O12" s="101" t="s">
        <v>90</v>
      </c>
      <c r="P12" s="101"/>
      <c r="Q12" s="101"/>
      <c r="R12" s="6"/>
      <c r="IV12"/>
    </row>
    <row r="13" spans="1:256" s="35" customFormat="1" ht="15" customHeight="1">
      <c r="A13" s="97"/>
      <c r="B13" s="33"/>
      <c r="C13" s="33"/>
      <c r="D13" s="26"/>
      <c r="E13" s="25"/>
      <c r="F13" s="34"/>
      <c r="G13" s="34"/>
      <c r="H13" s="99"/>
      <c r="I13" s="99"/>
      <c r="J13" s="31" t="s">
        <v>32</v>
      </c>
      <c r="K13" s="101">
        <f>SUM(N13:P13)</f>
        <v>2550000</v>
      </c>
      <c r="L13" s="101"/>
      <c r="M13" s="101" t="e">
        <f>#REF!</f>
        <v>#REF!</v>
      </c>
      <c r="N13" s="101">
        <v>500000</v>
      </c>
      <c r="O13" s="101">
        <v>2050000</v>
      </c>
      <c r="P13" s="101"/>
      <c r="Q13" s="101"/>
      <c r="R13" s="6"/>
      <c r="IV13"/>
    </row>
    <row r="14" spans="1:256" s="35" customFormat="1" ht="15.75" customHeight="1">
      <c r="A14" s="97"/>
      <c r="B14" s="33"/>
      <c r="C14" s="33"/>
      <c r="D14" s="26"/>
      <c r="E14" s="25"/>
      <c r="F14" s="34"/>
      <c r="G14" s="34"/>
      <c r="H14" s="99"/>
      <c r="I14" s="99"/>
      <c r="J14" s="31" t="s">
        <v>33</v>
      </c>
      <c r="K14" s="101"/>
      <c r="L14" s="101"/>
      <c r="M14" s="101"/>
      <c r="N14" s="101"/>
      <c r="O14" s="101"/>
      <c r="P14" s="101"/>
      <c r="Q14" s="101"/>
      <c r="R14" s="6"/>
      <c r="IV14"/>
    </row>
    <row r="15" spans="1:256" s="35" customFormat="1" ht="25.5" customHeight="1">
      <c r="A15" s="97" t="s">
        <v>17</v>
      </c>
      <c r="B15" s="33">
        <v>600</v>
      </c>
      <c r="C15" s="33">
        <v>60016</v>
      </c>
      <c r="D15" s="26" t="s">
        <v>91</v>
      </c>
      <c r="E15" s="25" t="s">
        <v>92</v>
      </c>
      <c r="F15" s="34">
        <v>2008</v>
      </c>
      <c r="G15" s="34">
        <v>2010</v>
      </c>
      <c r="H15" s="99">
        <f>4316036+300000</f>
        <v>4616036</v>
      </c>
      <c r="I15" s="99">
        <f>K15</f>
        <v>4600000</v>
      </c>
      <c r="J15" s="31" t="s">
        <v>30</v>
      </c>
      <c r="K15" s="100">
        <f>SUM(N15:P15)</f>
        <v>4600000</v>
      </c>
      <c r="L15" s="101"/>
      <c r="M15" s="101">
        <v>100000</v>
      </c>
      <c r="N15" s="32">
        <v>1200000</v>
      </c>
      <c r="O15" s="32">
        <f>O16+O17</f>
        <v>3400000</v>
      </c>
      <c r="P15" s="100"/>
      <c r="Q15" s="101"/>
      <c r="R15" s="6"/>
      <c r="IV15"/>
    </row>
    <row r="16" spans="1:256" s="35" customFormat="1" ht="39" customHeight="1">
      <c r="A16" s="97"/>
      <c r="B16" s="33"/>
      <c r="C16" s="33"/>
      <c r="D16" s="26"/>
      <c r="E16" s="25"/>
      <c r="F16" s="34"/>
      <c r="G16" s="34"/>
      <c r="H16" s="99"/>
      <c r="I16" s="99"/>
      <c r="J16" s="28" t="s">
        <v>88</v>
      </c>
      <c r="K16" s="100">
        <f>SUM(N16:P16)</f>
        <v>1100000</v>
      </c>
      <c r="L16" s="101"/>
      <c r="M16" s="101"/>
      <c r="N16" s="29"/>
      <c r="O16" s="29">
        <v>1100000</v>
      </c>
      <c r="P16" s="101"/>
      <c r="Q16" s="101"/>
      <c r="R16" s="6"/>
      <c r="IV16"/>
    </row>
    <row r="17" spans="1:256" s="35" customFormat="1" ht="12.75">
      <c r="A17" s="97"/>
      <c r="B17" s="33"/>
      <c r="C17" s="33"/>
      <c r="D17" s="26"/>
      <c r="E17" s="25"/>
      <c r="F17" s="34"/>
      <c r="G17" s="34"/>
      <c r="H17" s="99"/>
      <c r="I17" s="99"/>
      <c r="J17" s="31" t="s">
        <v>32</v>
      </c>
      <c r="K17" s="102">
        <f>SUM(N17:P17)</f>
        <v>3500000</v>
      </c>
      <c r="L17" s="101"/>
      <c r="M17" s="101"/>
      <c r="N17" s="36">
        <v>1200000</v>
      </c>
      <c r="O17" s="36">
        <v>2300000</v>
      </c>
      <c r="P17" s="102"/>
      <c r="Q17" s="103"/>
      <c r="R17" s="6"/>
      <c r="IV17"/>
    </row>
    <row r="18" spans="1:256" s="35" customFormat="1" ht="12.75">
      <c r="A18" s="97"/>
      <c r="B18" s="33"/>
      <c r="C18" s="33"/>
      <c r="D18" s="26"/>
      <c r="E18" s="25"/>
      <c r="F18" s="34"/>
      <c r="G18" s="34"/>
      <c r="H18" s="99"/>
      <c r="I18" s="99"/>
      <c r="J18" s="31" t="s">
        <v>33</v>
      </c>
      <c r="K18" s="102"/>
      <c r="L18" s="101"/>
      <c r="M18" s="101"/>
      <c r="N18" s="102"/>
      <c r="O18" s="102"/>
      <c r="P18" s="102"/>
      <c r="Q18" s="103"/>
      <c r="R18" s="6"/>
      <c r="IV18"/>
    </row>
    <row r="19" spans="1:17" ht="30.75" customHeight="1">
      <c r="A19" s="97" t="s">
        <v>18</v>
      </c>
      <c r="B19" s="33">
        <v>600</v>
      </c>
      <c r="C19" s="33">
        <v>60016</v>
      </c>
      <c r="D19" s="26" t="s">
        <v>91</v>
      </c>
      <c r="E19" s="25" t="s">
        <v>42</v>
      </c>
      <c r="F19" s="34">
        <v>2008</v>
      </c>
      <c r="G19" s="34">
        <v>2010</v>
      </c>
      <c r="H19" s="99">
        <v>485000</v>
      </c>
      <c r="I19" s="99">
        <f>K19</f>
        <v>480000</v>
      </c>
      <c r="J19" s="31" t="s">
        <v>30</v>
      </c>
      <c r="K19" s="101">
        <f>SUM(N19:P19)</f>
        <v>480000</v>
      </c>
      <c r="L19" s="101"/>
      <c r="M19" s="101"/>
      <c r="N19" s="101">
        <v>80000</v>
      </c>
      <c r="O19" s="101">
        <v>400000</v>
      </c>
      <c r="P19" s="101"/>
      <c r="Q19" s="101"/>
    </row>
    <row r="20" spans="1:17" ht="35.25" customHeight="1">
      <c r="A20" s="97"/>
      <c r="B20" s="33"/>
      <c r="C20" s="33"/>
      <c r="D20" s="26"/>
      <c r="E20" s="25"/>
      <c r="F20" s="34"/>
      <c r="G20" s="34"/>
      <c r="H20" s="99"/>
      <c r="I20" s="99"/>
      <c r="J20" s="28" t="s">
        <v>88</v>
      </c>
      <c r="K20" s="101">
        <f>SUM(N20:P20)</f>
        <v>200000</v>
      </c>
      <c r="L20" s="101"/>
      <c r="M20" s="101"/>
      <c r="N20" s="101"/>
      <c r="O20" s="101">
        <v>200000</v>
      </c>
      <c r="P20" s="101"/>
      <c r="Q20" s="101"/>
    </row>
    <row r="21" spans="1:17" ht="12.75">
      <c r="A21" s="97"/>
      <c r="B21" s="33"/>
      <c r="C21" s="33"/>
      <c r="D21" s="26"/>
      <c r="E21" s="25"/>
      <c r="F21" s="34"/>
      <c r="G21" s="34"/>
      <c r="H21" s="99"/>
      <c r="I21" s="99"/>
      <c r="J21" s="31" t="s">
        <v>32</v>
      </c>
      <c r="K21" s="101">
        <f>SUM(N21:P21)</f>
        <v>280000</v>
      </c>
      <c r="L21" s="101"/>
      <c r="M21" s="101"/>
      <c r="N21" s="101">
        <v>80000</v>
      </c>
      <c r="O21" s="101">
        <v>200000</v>
      </c>
      <c r="P21" s="101"/>
      <c r="Q21" s="101"/>
    </row>
    <row r="22" spans="1:17" ht="12.75">
      <c r="A22" s="97"/>
      <c r="B22" s="33"/>
      <c r="C22" s="33"/>
      <c r="D22" s="26"/>
      <c r="E22" s="25"/>
      <c r="F22" s="34"/>
      <c r="G22" s="34"/>
      <c r="H22" s="99"/>
      <c r="I22" s="99"/>
      <c r="J22" s="31" t="s">
        <v>33</v>
      </c>
      <c r="K22" s="101"/>
      <c r="L22" s="101"/>
      <c r="M22" s="101"/>
      <c r="N22" s="101"/>
      <c r="O22" s="101"/>
      <c r="P22" s="101"/>
      <c r="Q22" s="101"/>
    </row>
    <row r="23" spans="1:17" ht="10.5" customHeight="1">
      <c r="A23" s="104"/>
      <c r="B23" s="42"/>
      <c r="C23" s="42"/>
      <c r="D23" s="43"/>
      <c r="E23" s="105"/>
      <c r="F23" s="44"/>
      <c r="G23" s="44"/>
      <c r="H23" s="106"/>
      <c r="I23" s="106"/>
      <c r="J23" s="107"/>
      <c r="K23" s="108"/>
      <c r="L23" s="108"/>
      <c r="M23" s="108"/>
      <c r="N23" s="108"/>
      <c r="O23" s="108"/>
      <c r="P23" s="108"/>
      <c r="Q23" s="108"/>
    </row>
    <row r="24" spans="1:17" ht="14.25" customHeight="1">
      <c r="A24" s="104"/>
      <c r="B24" s="42"/>
      <c r="C24" s="42"/>
      <c r="D24" s="43"/>
      <c r="E24" s="105"/>
      <c r="F24" s="44"/>
      <c r="G24" s="44"/>
      <c r="H24" s="106"/>
      <c r="I24" s="106"/>
      <c r="J24" s="107"/>
      <c r="K24" s="108"/>
      <c r="L24" s="108"/>
      <c r="M24" s="108"/>
      <c r="N24" s="108"/>
      <c r="O24" s="108"/>
      <c r="P24" s="108"/>
      <c r="Q24" s="108" t="s">
        <v>93</v>
      </c>
    </row>
    <row r="25" spans="1:17" ht="23.25" customHeight="1">
      <c r="A25" s="97" t="s">
        <v>19</v>
      </c>
      <c r="B25" s="33">
        <v>710</v>
      </c>
      <c r="C25" s="33">
        <v>71035</v>
      </c>
      <c r="D25" s="26" t="s">
        <v>89</v>
      </c>
      <c r="E25" s="25" t="s">
        <v>44</v>
      </c>
      <c r="F25" s="34">
        <v>2009</v>
      </c>
      <c r="G25" s="34">
        <v>2010</v>
      </c>
      <c r="H25" s="99">
        <f>I25</f>
        <v>160000</v>
      </c>
      <c r="I25" s="99">
        <f>K25</f>
        <v>160000</v>
      </c>
      <c r="J25" s="31" t="s">
        <v>30</v>
      </c>
      <c r="K25" s="101">
        <f>120000+O25</f>
        <v>160000</v>
      </c>
      <c r="L25" s="101"/>
      <c r="M25" s="101"/>
      <c r="N25" s="101">
        <v>120000</v>
      </c>
      <c r="O25" s="101">
        <f>O27</f>
        <v>40000</v>
      </c>
      <c r="P25" s="101"/>
      <c r="Q25" s="101"/>
    </row>
    <row r="26" spans="1:17" ht="56.25" customHeight="1">
      <c r="A26" s="97"/>
      <c r="B26" s="33"/>
      <c r="C26" s="33"/>
      <c r="D26" s="26"/>
      <c r="E26" s="25"/>
      <c r="F26" s="34"/>
      <c r="G26" s="34"/>
      <c r="H26" s="99"/>
      <c r="I26" s="99"/>
      <c r="J26" s="28" t="s">
        <v>88</v>
      </c>
      <c r="K26" s="101" t="s">
        <v>90</v>
      </c>
      <c r="L26" s="101"/>
      <c r="M26" s="101"/>
      <c r="N26" s="101" t="s">
        <v>90</v>
      </c>
      <c r="O26" s="101" t="s">
        <v>90</v>
      </c>
      <c r="P26" s="101"/>
      <c r="Q26" s="101"/>
    </row>
    <row r="27" spans="1:17" ht="23.25" customHeight="1">
      <c r="A27" s="97"/>
      <c r="B27" s="33"/>
      <c r="C27" s="33"/>
      <c r="D27" s="26"/>
      <c r="E27" s="25"/>
      <c r="F27" s="34"/>
      <c r="G27" s="34"/>
      <c r="H27" s="99"/>
      <c r="I27" s="99"/>
      <c r="J27" s="31" t="s">
        <v>32</v>
      </c>
      <c r="K27" s="101">
        <f>120000+O27</f>
        <v>160000</v>
      </c>
      <c r="L27" s="101"/>
      <c r="M27" s="101"/>
      <c r="N27" s="101">
        <v>120000</v>
      </c>
      <c r="O27" s="101">
        <v>40000</v>
      </c>
      <c r="P27" s="101"/>
      <c r="Q27" s="101"/>
    </row>
    <row r="28" spans="1:17" ht="12.75">
      <c r="A28" s="97"/>
      <c r="B28" s="33"/>
      <c r="C28" s="33"/>
      <c r="D28" s="26"/>
      <c r="E28" s="25"/>
      <c r="F28" s="34"/>
      <c r="G28" s="34"/>
      <c r="H28" s="99"/>
      <c r="I28" s="99"/>
      <c r="J28" s="31" t="s">
        <v>33</v>
      </c>
      <c r="K28" s="101"/>
      <c r="L28" s="101"/>
      <c r="M28" s="101"/>
      <c r="N28" s="101"/>
      <c r="O28" s="101"/>
      <c r="P28" s="101"/>
      <c r="Q28" s="101"/>
    </row>
    <row r="29" spans="1:17" ht="22.5" customHeight="1">
      <c r="A29" s="109">
        <v>6</v>
      </c>
      <c r="B29" s="33">
        <v>801</v>
      </c>
      <c r="C29" s="33">
        <v>80110</v>
      </c>
      <c r="D29" s="26" t="s">
        <v>94</v>
      </c>
      <c r="E29" s="25" t="s">
        <v>49</v>
      </c>
      <c r="F29" s="34">
        <v>2008</v>
      </c>
      <c r="G29" s="34">
        <v>2010</v>
      </c>
      <c r="H29" s="99">
        <f>I29+545899</f>
        <v>2892399</v>
      </c>
      <c r="I29" s="99">
        <f>K29</f>
        <v>2346500</v>
      </c>
      <c r="J29" s="31" t="s">
        <v>30</v>
      </c>
      <c r="K29" s="100">
        <f>SUM(N29:Q29)</f>
        <v>2346500</v>
      </c>
      <c r="L29" s="101"/>
      <c r="M29" s="101"/>
      <c r="N29" s="100">
        <f>N31</f>
        <v>231500</v>
      </c>
      <c r="O29" s="101">
        <v>2115000</v>
      </c>
      <c r="P29" s="101"/>
      <c r="Q29" s="101"/>
    </row>
    <row r="30" spans="1:17" ht="12.75">
      <c r="A30" s="109"/>
      <c r="B30" s="33"/>
      <c r="C30" s="33"/>
      <c r="D30" s="26"/>
      <c r="E30" s="25"/>
      <c r="F30" s="34"/>
      <c r="G30" s="34"/>
      <c r="H30" s="99"/>
      <c r="I30" s="99"/>
      <c r="J30" s="28" t="s">
        <v>88</v>
      </c>
      <c r="K30" s="100">
        <f>SUM(N30:Q30)</f>
        <v>1050000</v>
      </c>
      <c r="L30" s="101"/>
      <c r="M30" s="101"/>
      <c r="N30" s="101"/>
      <c r="O30" s="101">
        <v>1050000</v>
      </c>
      <c r="P30" s="101"/>
      <c r="Q30" s="101"/>
    </row>
    <row r="31" spans="1:17" ht="19.5" customHeight="1">
      <c r="A31" s="109"/>
      <c r="B31" s="33"/>
      <c r="C31" s="33"/>
      <c r="D31" s="26"/>
      <c r="E31" s="25"/>
      <c r="F31" s="34"/>
      <c r="G31" s="34"/>
      <c r="H31" s="99"/>
      <c r="I31" s="99"/>
      <c r="J31" s="31" t="s">
        <v>32</v>
      </c>
      <c r="K31" s="101">
        <f>SUM(N31:Q31)</f>
        <v>1296500</v>
      </c>
      <c r="L31" s="101"/>
      <c r="M31" s="101"/>
      <c r="N31" s="100">
        <f>150000+71000+10500</f>
        <v>231500</v>
      </c>
      <c r="O31" s="101">
        <v>1065000</v>
      </c>
      <c r="P31" s="101"/>
      <c r="Q31" s="101"/>
    </row>
    <row r="32" spans="1:17" ht="12.75">
      <c r="A32" s="109"/>
      <c r="B32" s="33"/>
      <c r="C32" s="33"/>
      <c r="D32" s="26"/>
      <c r="E32" s="25"/>
      <c r="F32" s="34"/>
      <c r="G32" s="34"/>
      <c r="H32" s="99"/>
      <c r="I32" s="99"/>
      <c r="J32" s="31" t="s">
        <v>33</v>
      </c>
      <c r="K32" s="101"/>
      <c r="L32" s="101"/>
      <c r="M32" s="101"/>
      <c r="N32" s="101"/>
      <c r="O32" s="101"/>
      <c r="P32" s="101"/>
      <c r="Q32" s="101"/>
    </row>
    <row r="33" spans="1:17" ht="24" customHeight="1">
      <c r="A33" s="97" t="s">
        <v>21</v>
      </c>
      <c r="B33" s="33">
        <v>926</v>
      </c>
      <c r="C33" s="33">
        <v>92601</v>
      </c>
      <c r="D33" s="26" t="s">
        <v>91</v>
      </c>
      <c r="E33" s="25" t="s">
        <v>95</v>
      </c>
      <c r="F33" s="34">
        <v>2010</v>
      </c>
      <c r="G33" s="34">
        <v>2012</v>
      </c>
      <c r="H33" s="99">
        <f>I33</f>
        <v>2600000</v>
      </c>
      <c r="I33" s="99">
        <f>K33</f>
        <v>2600000</v>
      </c>
      <c r="J33" s="31" t="s">
        <v>30</v>
      </c>
      <c r="K33" s="101">
        <f>P33+Q33</f>
        <v>2600000</v>
      </c>
      <c r="L33" s="101"/>
      <c r="M33" s="101"/>
      <c r="N33" s="101"/>
      <c r="O33" s="101"/>
      <c r="P33" s="101">
        <v>1300000</v>
      </c>
      <c r="Q33" s="101">
        <v>1300000</v>
      </c>
    </row>
    <row r="34" spans="1:17" ht="41.25" customHeight="1">
      <c r="A34" s="97"/>
      <c r="B34" s="33"/>
      <c r="C34" s="33"/>
      <c r="D34" s="26"/>
      <c r="E34" s="25"/>
      <c r="F34" s="34"/>
      <c r="G34" s="34"/>
      <c r="H34" s="99"/>
      <c r="I34" s="99"/>
      <c r="J34" s="28" t="s">
        <v>88</v>
      </c>
      <c r="K34" s="101">
        <f>P34+Q34</f>
        <v>1300000</v>
      </c>
      <c r="L34" s="101"/>
      <c r="M34" s="101"/>
      <c r="N34" s="101"/>
      <c r="O34" s="101"/>
      <c r="P34" s="101">
        <v>650000</v>
      </c>
      <c r="Q34" s="101">
        <v>650000</v>
      </c>
    </row>
    <row r="35" spans="1:17" ht="12.75">
      <c r="A35" s="97"/>
      <c r="B35" s="33"/>
      <c r="C35" s="33"/>
      <c r="D35" s="26"/>
      <c r="E35" s="25"/>
      <c r="F35" s="34"/>
      <c r="G35" s="34"/>
      <c r="H35" s="99"/>
      <c r="I35" s="99"/>
      <c r="J35" s="31" t="s">
        <v>32</v>
      </c>
      <c r="K35" s="101">
        <f>P35+Q35</f>
        <v>1300000</v>
      </c>
      <c r="L35" s="101"/>
      <c r="M35" s="101"/>
      <c r="N35" s="101"/>
      <c r="O35" s="101"/>
      <c r="P35" s="101">
        <v>650000</v>
      </c>
      <c r="Q35" s="101">
        <v>650000</v>
      </c>
    </row>
    <row r="36" spans="1:17" ht="12.75">
      <c r="A36" s="97"/>
      <c r="B36" s="33"/>
      <c r="C36" s="33"/>
      <c r="D36" s="26"/>
      <c r="E36" s="25"/>
      <c r="F36" s="34"/>
      <c r="G36" s="34"/>
      <c r="H36" s="99"/>
      <c r="I36" s="99"/>
      <c r="J36" s="31" t="s">
        <v>33</v>
      </c>
      <c r="K36" s="101"/>
      <c r="L36" s="101"/>
      <c r="M36" s="101"/>
      <c r="N36" s="101"/>
      <c r="O36" s="101"/>
      <c r="P36" s="101"/>
      <c r="Q36" s="101"/>
    </row>
    <row r="37" spans="1:17" ht="24" customHeight="1">
      <c r="A37" s="97" t="s">
        <v>22</v>
      </c>
      <c r="B37" s="33">
        <v>900</v>
      </c>
      <c r="C37" s="33">
        <v>90001</v>
      </c>
      <c r="D37" s="26" t="s">
        <v>94</v>
      </c>
      <c r="E37" s="25" t="s">
        <v>96</v>
      </c>
      <c r="F37" s="34">
        <v>2004</v>
      </c>
      <c r="G37" s="34">
        <v>2012</v>
      </c>
      <c r="H37" s="99">
        <f>I37+169143.4</f>
        <v>28749143.4</v>
      </c>
      <c r="I37" s="99">
        <f>K37</f>
        <v>28580000</v>
      </c>
      <c r="J37" s="31" t="s">
        <v>30</v>
      </c>
      <c r="K37" s="100">
        <f>SUM(N37:Q37)</f>
        <v>28580000</v>
      </c>
      <c r="L37" s="101"/>
      <c r="M37" s="101"/>
      <c r="N37" s="101">
        <f>N39+N40+N38</f>
        <v>2130000</v>
      </c>
      <c r="O37" s="101">
        <v>8450000</v>
      </c>
      <c r="P37" s="101">
        <v>9000000</v>
      </c>
      <c r="Q37" s="101">
        <v>9000000</v>
      </c>
    </row>
    <row r="38" spans="1:17" ht="36.75" customHeight="1">
      <c r="A38" s="97"/>
      <c r="B38" s="33"/>
      <c r="C38" s="33"/>
      <c r="D38" s="26"/>
      <c r="E38" s="25"/>
      <c r="F38" s="34"/>
      <c r="G38" s="34"/>
      <c r="H38" s="99"/>
      <c r="I38" s="99"/>
      <c r="J38" s="28" t="s">
        <v>88</v>
      </c>
      <c r="K38" s="100">
        <f>SUM(N38:Q38)</f>
        <v>13725000</v>
      </c>
      <c r="L38" s="101"/>
      <c r="M38" s="101"/>
      <c r="N38" s="100"/>
      <c r="O38" s="100">
        <f>O37*0.5</f>
        <v>4225000</v>
      </c>
      <c r="P38" s="100">
        <f>P37*0.5</f>
        <v>4500000</v>
      </c>
      <c r="Q38" s="100">
        <v>5000000</v>
      </c>
    </row>
    <row r="39" spans="1:17" ht="22.5" customHeight="1">
      <c r="A39" s="97"/>
      <c r="B39" s="33"/>
      <c r="C39" s="33"/>
      <c r="D39" s="26"/>
      <c r="E39" s="25"/>
      <c r="F39" s="34"/>
      <c r="G39" s="34"/>
      <c r="H39" s="99"/>
      <c r="I39" s="99"/>
      <c r="J39" s="31" t="s">
        <v>32</v>
      </c>
      <c r="K39" s="100">
        <f>SUM(N39:Q39)</f>
        <v>330000</v>
      </c>
      <c r="L39" s="100"/>
      <c r="M39" s="100"/>
      <c r="N39" s="100">
        <v>330000</v>
      </c>
      <c r="O39" s="100"/>
      <c r="P39" s="100"/>
      <c r="Q39" s="100"/>
    </row>
    <row r="40" spans="1:17" ht="12.75">
      <c r="A40" s="97"/>
      <c r="B40" s="33"/>
      <c r="C40" s="33"/>
      <c r="D40" s="26"/>
      <c r="E40" s="25"/>
      <c r="F40" s="34"/>
      <c r="G40" s="34"/>
      <c r="H40" s="99"/>
      <c r="I40" s="99"/>
      <c r="J40" s="31" t="s">
        <v>33</v>
      </c>
      <c r="K40" s="101">
        <f>SUM(N40:Q40)</f>
        <v>14525000</v>
      </c>
      <c r="L40" s="101"/>
      <c r="M40" s="101"/>
      <c r="N40" s="101">
        <v>1800000</v>
      </c>
      <c r="O40" s="100">
        <f>O37*0.5</f>
        <v>4225000</v>
      </c>
      <c r="P40" s="100">
        <f>P37*0.5</f>
        <v>4500000</v>
      </c>
      <c r="Q40" s="100">
        <v>4000000</v>
      </c>
    </row>
    <row r="41" spans="1:17" ht="22.5" customHeight="1">
      <c r="A41" s="97" t="s">
        <v>23</v>
      </c>
      <c r="B41" s="33">
        <v>900</v>
      </c>
      <c r="C41" s="33">
        <v>90004</v>
      </c>
      <c r="D41" s="26" t="s">
        <v>89</v>
      </c>
      <c r="E41" s="25" t="s">
        <v>97</v>
      </c>
      <c r="F41" s="34">
        <v>2011</v>
      </c>
      <c r="G41" s="34">
        <v>2012</v>
      </c>
      <c r="H41" s="99">
        <f>K41</f>
        <v>750000</v>
      </c>
      <c r="I41" s="99">
        <f>K41</f>
        <v>750000</v>
      </c>
      <c r="J41" s="31" t="s">
        <v>30</v>
      </c>
      <c r="K41" s="101">
        <f>SUM(N41:Q41)</f>
        <v>750000</v>
      </c>
      <c r="L41" s="101"/>
      <c r="M41" s="101"/>
      <c r="N41" s="101"/>
      <c r="O41" s="100"/>
      <c r="P41" s="101"/>
      <c r="Q41" s="101">
        <v>750000</v>
      </c>
    </row>
    <row r="42" spans="1:17" ht="39" customHeight="1">
      <c r="A42" s="97"/>
      <c r="B42" s="33"/>
      <c r="C42" s="33"/>
      <c r="D42" s="26"/>
      <c r="E42" s="25"/>
      <c r="F42" s="34"/>
      <c r="G42" s="34"/>
      <c r="H42" s="99"/>
      <c r="I42" s="99"/>
      <c r="J42" s="28" t="s">
        <v>88</v>
      </c>
      <c r="K42" s="101">
        <f>SUM(N42:Q42)</f>
        <v>525000</v>
      </c>
      <c r="L42" s="101"/>
      <c r="M42" s="101"/>
      <c r="N42" s="101"/>
      <c r="O42" s="101"/>
      <c r="P42" s="101"/>
      <c r="Q42" s="101">
        <v>525000</v>
      </c>
    </row>
    <row r="43" spans="1:17" ht="12.75">
      <c r="A43" s="97"/>
      <c r="B43" s="33"/>
      <c r="C43" s="33"/>
      <c r="D43" s="26"/>
      <c r="E43" s="25"/>
      <c r="F43" s="34"/>
      <c r="G43" s="34"/>
      <c r="H43" s="99"/>
      <c r="I43" s="99"/>
      <c r="J43" s="31" t="s">
        <v>32</v>
      </c>
      <c r="K43" s="101">
        <f>SUM(N43:Q43)</f>
        <v>225000</v>
      </c>
      <c r="L43" s="101"/>
      <c r="M43" s="101"/>
      <c r="N43" s="101"/>
      <c r="O43" s="100"/>
      <c r="P43" s="101"/>
      <c r="Q43" s="101">
        <v>225000</v>
      </c>
    </row>
    <row r="44" spans="1:17" ht="12.75">
      <c r="A44" s="97"/>
      <c r="B44" s="33"/>
      <c r="C44" s="33"/>
      <c r="D44" s="26"/>
      <c r="E44" s="25"/>
      <c r="F44" s="34"/>
      <c r="G44" s="34"/>
      <c r="H44" s="99"/>
      <c r="I44" s="99"/>
      <c r="J44" s="31" t="s">
        <v>33</v>
      </c>
      <c r="K44" s="101"/>
      <c r="L44" s="101"/>
      <c r="M44" s="101"/>
      <c r="N44" s="101"/>
      <c r="O44" s="101"/>
      <c r="P44" s="101"/>
      <c r="Q44" s="101"/>
    </row>
    <row r="45" spans="1:17" ht="12.75">
      <c r="A45" s="104"/>
      <c r="B45" s="42"/>
      <c r="C45" s="42"/>
      <c r="D45" s="43"/>
      <c r="E45" s="105"/>
      <c r="F45" s="44"/>
      <c r="G45" s="44"/>
      <c r="H45" s="106"/>
      <c r="I45" s="106"/>
      <c r="J45" s="107"/>
      <c r="K45" s="108"/>
      <c r="L45" s="108"/>
      <c r="M45" s="108"/>
      <c r="N45" s="108"/>
      <c r="O45" s="108"/>
      <c r="P45" s="108"/>
      <c r="Q45" s="108"/>
    </row>
    <row r="46" spans="1:17" ht="18" customHeight="1">
      <c r="A46" s="97" t="s">
        <v>24</v>
      </c>
      <c r="B46" s="33">
        <v>900</v>
      </c>
      <c r="C46" s="33">
        <v>90004</v>
      </c>
      <c r="D46" s="26" t="s">
        <v>89</v>
      </c>
      <c r="E46" s="25" t="s">
        <v>98</v>
      </c>
      <c r="F46" s="34">
        <v>2011</v>
      </c>
      <c r="G46" s="34">
        <v>2012</v>
      </c>
      <c r="H46" s="99">
        <f>K46</f>
        <v>750000</v>
      </c>
      <c r="I46" s="99">
        <f>K46</f>
        <v>750000</v>
      </c>
      <c r="J46" s="31" t="s">
        <v>67</v>
      </c>
      <c r="K46" s="101">
        <f>SUM(N46:Q46)</f>
        <v>750000</v>
      </c>
      <c r="L46" s="101"/>
      <c r="M46" s="101"/>
      <c r="N46" s="101"/>
      <c r="O46" s="101"/>
      <c r="P46" s="101"/>
      <c r="Q46" s="101">
        <v>750000</v>
      </c>
    </row>
    <row r="47" spans="1:17" ht="39.75" customHeight="1">
      <c r="A47" s="97"/>
      <c r="B47" s="33"/>
      <c r="C47" s="33"/>
      <c r="D47" s="26"/>
      <c r="E47" s="25"/>
      <c r="F47" s="34"/>
      <c r="G47" s="34"/>
      <c r="H47" s="99"/>
      <c r="I47" s="99"/>
      <c r="J47" s="28" t="s">
        <v>88</v>
      </c>
      <c r="K47" s="101">
        <f>SUM(N47:Q47)</f>
        <v>525000</v>
      </c>
      <c r="L47" s="101"/>
      <c r="M47" s="101"/>
      <c r="N47" s="101"/>
      <c r="O47" s="101"/>
      <c r="P47" s="101"/>
      <c r="Q47" s="101">
        <v>525000</v>
      </c>
    </row>
    <row r="48" spans="1:17" ht="12.75">
      <c r="A48" s="97"/>
      <c r="B48" s="33"/>
      <c r="C48" s="33"/>
      <c r="D48" s="26"/>
      <c r="E48" s="25"/>
      <c r="F48" s="34"/>
      <c r="G48" s="34"/>
      <c r="H48" s="99"/>
      <c r="I48" s="99"/>
      <c r="J48" s="31" t="s">
        <v>32</v>
      </c>
      <c r="K48" s="101">
        <f>SUM(N48:Q48)</f>
        <v>225000</v>
      </c>
      <c r="L48" s="101"/>
      <c r="M48" s="101"/>
      <c r="N48" s="101"/>
      <c r="O48" s="101"/>
      <c r="P48" s="101"/>
      <c r="Q48" s="101">
        <v>225000</v>
      </c>
    </row>
    <row r="49" spans="1:17" ht="12.75">
      <c r="A49" s="97"/>
      <c r="B49" s="33"/>
      <c r="C49" s="33"/>
      <c r="D49" s="26"/>
      <c r="E49" s="25"/>
      <c r="F49" s="34"/>
      <c r="G49" s="34"/>
      <c r="H49" s="99"/>
      <c r="I49" s="99"/>
      <c r="J49" s="31" t="s">
        <v>33</v>
      </c>
      <c r="K49" s="101"/>
      <c r="L49" s="101"/>
      <c r="M49" s="101"/>
      <c r="N49" s="101"/>
      <c r="O49" s="101"/>
      <c r="P49" s="101"/>
      <c r="Q49" s="101"/>
    </row>
    <row r="50" spans="1:17" ht="23.25" customHeight="1">
      <c r="A50" s="97" t="s">
        <v>25</v>
      </c>
      <c r="B50" s="33">
        <v>900</v>
      </c>
      <c r="C50" s="33">
        <v>90004</v>
      </c>
      <c r="D50" s="26" t="s">
        <v>89</v>
      </c>
      <c r="E50" s="25" t="s">
        <v>57</v>
      </c>
      <c r="F50" s="34">
        <v>2008</v>
      </c>
      <c r="G50" s="34">
        <v>2010</v>
      </c>
      <c r="H50" s="99">
        <v>600000</v>
      </c>
      <c r="I50" s="99">
        <f>K50</f>
        <v>550000</v>
      </c>
      <c r="J50" s="31" t="s">
        <v>30</v>
      </c>
      <c r="K50" s="101">
        <f>SUM(N50:P50)</f>
        <v>550000</v>
      </c>
      <c r="L50" s="101"/>
      <c r="M50" s="101"/>
      <c r="N50" s="101">
        <v>50000</v>
      </c>
      <c r="O50" s="101">
        <v>500000</v>
      </c>
      <c r="P50" s="101"/>
      <c r="Q50" s="101"/>
    </row>
    <row r="51" spans="1:17" ht="45" customHeight="1">
      <c r="A51" s="97"/>
      <c r="B51" s="33"/>
      <c r="C51" s="33"/>
      <c r="D51" s="26"/>
      <c r="E51" s="25"/>
      <c r="F51" s="34"/>
      <c r="G51" s="34"/>
      <c r="H51" s="99"/>
      <c r="I51" s="99"/>
      <c r="J51" s="28" t="s">
        <v>88</v>
      </c>
      <c r="K51" s="101">
        <f>SUM(N51:P51)</f>
        <v>375000</v>
      </c>
      <c r="L51" s="101"/>
      <c r="M51" s="101"/>
      <c r="N51" s="101"/>
      <c r="O51" s="101">
        <f>O50*0.75</f>
        <v>375000</v>
      </c>
      <c r="P51" s="101"/>
      <c r="Q51" s="101"/>
    </row>
    <row r="52" spans="1:17" ht="19.5" customHeight="1">
      <c r="A52" s="97"/>
      <c r="B52" s="33"/>
      <c r="C52" s="33"/>
      <c r="D52" s="26"/>
      <c r="E52" s="25"/>
      <c r="F52" s="34"/>
      <c r="G52" s="34"/>
      <c r="H52" s="99"/>
      <c r="I52" s="99"/>
      <c r="J52" s="31" t="s">
        <v>32</v>
      </c>
      <c r="K52" s="101">
        <f>SUM(N52:P52)</f>
        <v>175000</v>
      </c>
      <c r="L52" s="101"/>
      <c r="M52" s="101"/>
      <c r="N52" s="101">
        <v>50000</v>
      </c>
      <c r="O52" s="101">
        <f>O50*0.25</f>
        <v>125000</v>
      </c>
      <c r="P52" s="101"/>
      <c r="Q52" s="101"/>
    </row>
    <row r="53" spans="1:17" ht="18" customHeight="1">
      <c r="A53" s="97"/>
      <c r="B53" s="33"/>
      <c r="C53" s="33"/>
      <c r="D53" s="26"/>
      <c r="E53" s="25"/>
      <c r="F53" s="34"/>
      <c r="G53" s="34"/>
      <c r="H53" s="99"/>
      <c r="I53" s="99"/>
      <c r="J53" s="31" t="s">
        <v>38</v>
      </c>
      <c r="K53" s="101"/>
      <c r="L53" s="101"/>
      <c r="M53" s="101"/>
      <c r="N53" s="101"/>
      <c r="O53" s="101"/>
      <c r="P53" s="101"/>
      <c r="Q53" s="101"/>
    </row>
    <row r="54" spans="1:17" ht="28.5" customHeight="1">
      <c r="A54" s="97" t="s">
        <v>26</v>
      </c>
      <c r="B54" s="33">
        <v>900</v>
      </c>
      <c r="C54" s="33">
        <v>90095</v>
      </c>
      <c r="D54" s="26" t="s">
        <v>91</v>
      </c>
      <c r="E54" s="25" t="s">
        <v>99</v>
      </c>
      <c r="F54" s="34">
        <v>2006</v>
      </c>
      <c r="G54" s="34">
        <v>2010</v>
      </c>
      <c r="H54" s="99">
        <v>3267934</v>
      </c>
      <c r="I54" s="99">
        <f>K54</f>
        <v>3230000</v>
      </c>
      <c r="J54" s="31" t="s">
        <v>30</v>
      </c>
      <c r="K54" s="100">
        <f>SUM(N54:P54)</f>
        <v>3230000</v>
      </c>
      <c r="L54" s="101">
        <v>36118</v>
      </c>
      <c r="M54" s="101">
        <v>50000</v>
      </c>
      <c r="N54" s="100">
        <v>980000</v>
      </c>
      <c r="O54" s="100">
        <f>O55+O56</f>
        <v>2250000</v>
      </c>
      <c r="P54" s="100"/>
      <c r="Q54" s="101"/>
    </row>
    <row r="55" spans="1:17" ht="38.25" customHeight="1">
      <c r="A55" s="97"/>
      <c r="B55" s="33"/>
      <c r="C55" s="33"/>
      <c r="D55" s="26"/>
      <c r="E55" s="25"/>
      <c r="F55" s="34"/>
      <c r="G55" s="34"/>
      <c r="H55" s="99"/>
      <c r="I55" s="99"/>
      <c r="J55" s="28" t="s">
        <v>88</v>
      </c>
      <c r="K55" s="100">
        <f>SUM(N55:Q55)</f>
        <v>1000000</v>
      </c>
      <c r="L55" s="101"/>
      <c r="M55" s="101"/>
      <c r="N55" s="100"/>
      <c r="O55" s="101">
        <v>1000000</v>
      </c>
      <c r="P55" s="101"/>
      <c r="Q55" s="101"/>
    </row>
    <row r="56" spans="1:17" ht="27.75" customHeight="1">
      <c r="A56" s="97"/>
      <c r="B56" s="33"/>
      <c r="C56" s="33"/>
      <c r="D56" s="26"/>
      <c r="E56" s="25"/>
      <c r="F56" s="34"/>
      <c r="G56" s="34"/>
      <c r="H56" s="99"/>
      <c r="I56" s="99"/>
      <c r="J56" s="31" t="s">
        <v>32</v>
      </c>
      <c r="K56" s="101">
        <f>SUM(N56:P56)</f>
        <v>2230000</v>
      </c>
      <c r="L56" s="101" t="e">
        <f>#REF!</f>
        <v>#REF!</v>
      </c>
      <c r="M56" s="101" t="e">
        <f>#REF!</f>
        <v>#REF!</v>
      </c>
      <c r="N56" s="101">
        <v>980000</v>
      </c>
      <c r="O56" s="101">
        <v>1250000</v>
      </c>
      <c r="P56" s="101"/>
      <c r="Q56" s="101"/>
    </row>
    <row r="57" spans="1:17" ht="16.5" customHeight="1">
      <c r="A57" s="97"/>
      <c r="B57" s="33"/>
      <c r="C57" s="33"/>
      <c r="D57" s="26"/>
      <c r="E57" s="25"/>
      <c r="F57" s="34"/>
      <c r="G57" s="34"/>
      <c r="H57" s="99"/>
      <c r="I57" s="99"/>
      <c r="J57" s="31" t="s">
        <v>33</v>
      </c>
      <c r="K57" s="101"/>
      <c r="L57" s="101"/>
      <c r="M57" s="101"/>
      <c r="N57" s="101"/>
      <c r="O57" s="101"/>
      <c r="P57" s="101"/>
      <c r="Q57" s="101"/>
    </row>
    <row r="58" spans="1:17" ht="29.25" customHeight="1">
      <c r="A58" s="97" t="s">
        <v>27</v>
      </c>
      <c r="B58" s="33">
        <v>921</v>
      </c>
      <c r="C58" s="33">
        <v>92109</v>
      </c>
      <c r="D58" s="26" t="s">
        <v>89</v>
      </c>
      <c r="E58" s="25" t="s">
        <v>100</v>
      </c>
      <c r="F58" s="34">
        <v>2008</v>
      </c>
      <c r="G58" s="34">
        <v>2011</v>
      </c>
      <c r="H58" s="99">
        <v>547500</v>
      </c>
      <c r="I58" s="99">
        <f>K58</f>
        <v>500000</v>
      </c>
      <c r="J58" s="31" t="s">
        <v>30</v>
      </c>
      <c r="K58" s="101">
        <f>SUM(N58:Q58)</f>
        <v>500000</v>
      </c>
      <c r="L58" s="101"/>
      <c r="M58" s="101"/>
      <c r="N58" s="101"/>
      <c r="O58" s="101"/>
      <c r="P58" s="101">
        <v>500000</v>
      </c>
      <c r="Q58" s="101"/>
    </row>
    <row r="59" spans="1:17" ht="33.75" customHeight="1">
      <c r="A59" s="97"/>
      <c r="B59" s="33"/>
      <c r="C59" s="33"/>
      <c r="D59" s="26"/>
      <c r="E59" s="25"/>
      <c r="F59" s="34"/>
      <c r="G59" s="34"/>
      <c r="H59" s="99"/>
      <c r="I59" s="99"/>
      <c r="J59" s="28" t="s">
        <v>88</v>
      </c>
      <c r="K59" s="101">
        <f>SUM(N59:Q59)</f>
        <v>375000</v>
      </c>
      <c r="L59" s="101"/>
      <c r="M59" s="101"/>
      <c r="N59" s="101"/>
      <c r="O59" s="101"/>
      <c r="P59" s="101">
        <f>P58*0.75</f>
        <v>375000</v>
      </c>
      <c r="Q59" s="101"/>
    </row>
    <row r="60" spans="1:17" ht="18" customHeight="1">
      <c r="A60" s="97"/>
      <c r="B60" s="33"/>
      <c r="C60" s="33"/>
      <c r="D60" s="26"/>
      <c r="E60" s="25"/>
      <c r="F60" s="34"/>
      <c r="G60" s="34"/>
      <c r="H60" s="99"/>
      <c r="I60" s="99"/>
      <c r="J60" s="31" t="s">
        <v>32</v>
      </c>
      <c r="K60" s="101">
        <f>SUM(N60:Q60)</f>
        <v>125000</v>
      </c>
      <c r="L60" s="101"/>
      <c r="M60" s="101"/>
      <c r="N60" s="101"/>
      <c r="O60" s="101"/>
      <c r="P60" s="101">
        <f>P58-P59</f>
        <v>125000</v>
      </c>
      <c r="Q60" s="101"/>
    </row>
    <row r="61" spans="1:17" ht="12.75">
      <c r="A61" s="97"/>
      <c r="B61" s="33"/>
      <c r="C61" s="33"/>
      <c r="D61" s="26"/>
      <c r="E61" s="25"/>
      <c r="F61" s="34"/>
      <c r="G61" s="34"/>
      <c r="H61" s="99"/>
      <c r="I61" s="99"/>
      <c r="J61" s="31" t="s">
        <v>33</v>
      </c>
      <c r="K61" s="101"/>
      <c r="L61" s="101"/>
      <c r="M61" s="101"/>
      <c r="N61" s="101"/>
      <c r="O61" s="101"/>
      <c r="P61" s="101"/>
      <c r="Q61" s="101"/>
    </row>
    <row r="62" spans="1:17" ht="33" customHeight="1">
      <c r="A62" s="97" t="s">
        <v>101</v>
      </c>
      <c r="B62" s="33">
        <v>921</v>
      </c>
      <c r="C62" s="33">
        <v>92113</v>
      </c>
      <c r="D62" s="26" t="s">
        <v>102</v>
      </c>
      <c r="E62" s="25" t="s">
        <v>103</v>
      </c>
      <c r="F62" s="34">
        <v>2008</v>
      </c>
      <c r="G62" s="34">
        <v>2010</v>
      </c>
      <c r="H62" s="99">
        <v>10643627</v>
      </c>
      <c r="I62" s="99">
        <v>9455176</v>
      </c>
      <c r="J62" s="31" t="s">
        <v>30</v>
      </c>
      <c r="K62" s="99">
        <f>K64+K63</f>
        <v>9455176</v>
      </c>
      <c r="L62" s="101"/>
      <c r="M62" s="101">
        <v>25000</v>
      </c>
      <c r="N62" s="101">
        <f>N63+N64</f>
        <v>50000</v>
      </c>
      <c r="O62" s="101">
        <f>O63+O64</f>
        <v>10300219</v>
      </c>
      <c r="P62" s="101"/>
      <c r="Q62" s="101"/>
    </row>
    <row r="63" spans="1:17" ht="37.5" customHeight="1">
      <c r="A63" s="97"/>
      <c r="B63" s="33"/>
      <c r="C63" s="33"/>
      <c r="D63" s="26"/>
      <c r="E63" s="25"/>
      <c r="F63" s="34"/>
      <c r="G63" s="34"/>
      <c r="H63" s="99"/>
      <c r="I63" s="99"/>
      <c r="J63" s="28" t="s">
        <v>88</v>
      </c>
      <c r="K63" s="101">
        <f>O63</f>
        <v>8036900</v>
      </c>
      <c r="L63" s="101"/>
      <c r="M63" s="101"/>
      <c r="N63" s="101"/>
      <c r="O63" s="101">
        <v>8036900</v>
      </c>
      <c r="P63" s="101"/>
      <c r="Q63" s="101"/>
    </row>
    <row r="64" spans="1:17" ht="19.5" customHeight="1">
      <c r="A64" s="97"/>
      <c r="B64" s="33"/>
      <c r="C64" s="33"/>
      <c r="D64" s="26"/>
      <c r="E64" s="25"/>
      <c r="F64" s="34"/>
      <c r="G64" s="34"/>
      <c r="H64" s="99"/>
      <c r="I64" s="99"/>
      <c r="J64" s="31" t="s">
        <v>32</v>
      </c>
      <c r="K64" s="101">
        <v>1418276</v>
      </c>
      <c r="L64" s="101"/>
      <c r="M64" s="101" t="e">
        <f>#REF!</f>
        <v>#REF!</v>
      </c>
      <c r="N64" s="101">
        <v>50000</v>
      </c>
      <c r="O64" s="101">
        <v>2263319</v>
      </c>
      <c r="P64" s="101"/>
      <c r="Q64" s="101"/>
    </row>
    <row r="65" spans="1:17" ht="47.25" customHeight="1">
      <c r="A65" s="97"/>
      <c r="B65" s="33"/>
      <c r="C65" s="33"/>
      <c r="D65" s="26"/>
      <c r="E65" s="25"/>
      <c r="F65" s="34"/>
      <c r="G65" s="34"/>
      <c r="H65" s="99"/>
      <c r="I65" s="99"/>
      <c r="J65" s="31" t="s">
        <v>33</v>
      </c>
      <c r="K65" s="101">
        <f>SUM(N65:Q65)</f>
        <v>0</v>
      </c>
      <c r="L65" s="101"/>
      <c r="M65" s="101"/>
      <c r="N65" s="101"/>
      <c r="O65" s="101"/>
      <c r="P65" s="101"/>
      <c r="Q65" s="101"/>
    </row>
    <row r="66" spans="1:17" ht="47.25" customHeight="1">
      <c r="A66" s="104"/>
      <c r="B66" s="42"/>
      <c r="C66" s="42"/>
      <c r="D66" s="43"/>
      <c r="E66" s="105"/>
      <c r="F66" s="44"/>
      <c r="G66" s="44"/>
      <c r="H66" s="106"/>
      <c r="I66" s="106"/>
      <c r="J66" s="107"/>
      <c r="K66" s="108"/>
      <c r="L66" s="108"/>
      <c r="M66" s="108"/>
      <c r="N66" s="108"/>
      <c r="O66" s="108"/>
      <c r="P66" s="108"/>
      <c r="Q66" s="108" t="s">
        <v>104</v>
      </c>
    </row>
    <row r="67" spans="1:256" s="111" customFormat="1" ht="58.5" customHeight="1">
      <c r="A67" s="97" t="s">
        <v>105</v>
      </c>
      <c r="B67" s="33">
        <v>926</v>
      </c>
      <c r="C67" s="33">
        <v>92601</v>
      </c>
      <c r="D67" s="26" t="s">
        <v>106</v>
      </c>
      <c r="E67" s="25" t="s">
        <v>66</v>
      </c>
      <c r="F67" s="34">
        <v>2007</v>
      </c>
      <c r="G67" s="34">
        <v>2011</v>
      </c>
      <c r="H67" s="99">
        <v>8806424</v>
      </c>
      <c r="I67" s="99">
        <f>K67</f>
        <v>8600000</v>
      </c>
      <c r="J67" s="31" t="s">
        <v>30</v>
      </c>
      <c r="K67" s="100">
        <f>SUM(N67:Q67)</f>
        <v>8600000</v>
      </c>
      <c r="L67" s="101"/>
      <c r="M67" s="101"/>
      <c r="N67" s="101">
        <f>N68+N69</f>
        <v>500000</v>
      </c>
      <c r="O67" s="101">
        <f>O68+O69</f>
        <v>6200000</v>
      </c>
      <c r="P67" s="101">
        <f>P68+P69</f>
        <v>1900000</v>
      </c>
      <c r="Q67" s="101"/>
      <c r="R67" s="110"/>
      <c r="IV67" s="112"/>
    </row>
    <row r="68" spans="1:256" s="111" customFormat="1" ht="41.25" customHeight="1">
      <c r="A68" s="97"/>
      <c r="B68" s="33"/>
      <c r="C68" s="33"/>
      <c r="D68" s="26"/>
      <c r="E68" s="25"/>
      <c r="F68" s="34"/>
      <c r="G68" s="34"/>
      <c r="H68" s="99"/>
      <c r="I68" s="99"/>
      <c r="J68" s="31" t="s">
        <v>88</v>
      </c>
      <c r="K68" s="100">
        <f>SUM(N68:Q68)</f>
        <v>2000000</v>
      </c>
      <c r="L68" s="101"/>
      <c r="M68" s="101"/>
      <c r="N68" s="101"/>
      <c r="O68" s="101">
        <v>2000000</v>
      </c>
      <c r="P68" s="101"/>
      <c r="Q68" s="101"/>
      <c r="R68" s="110"/>
      <c r="IV68" s="112"/>
    </row>
    <row r="69" spans="1:256" s="111" customFormat="1" ht="48.75" customHeight="1">
      <c r="A69" s="97"/>
      <c r="B69" s="33"/>
      <c r="C69" s="33"/>
      <c r="D69" s="26"/>
      <c r="E69" s="25"/>
      <c r="F69" s="34"/>
      <c r="G69" s="34"/>
      <c r="H69" s="99"/>
      <c r="I69" s="99"/>
      <c r="J69" s="31" t="s">
        <v>32</v>
      </c>
      <c r="K69" s="101">
        <f>SUM(N69:Q69)</f>
        <v>6600000</v>
      </c>
      <c r="L69" s="100"/>
      <c r="M69" s="100"/>
      <c r="N69" s="100">
        <v>500000</v>
      </c>
      <c r="O69" s="100">
        <v>4200000</v>
      </c>
      <c r="P69" s="100">
        <v>1900000</v>
      </c>
      <c r="Q69" s="100"/>
      <c r="R69" s="110"/>
      <c r="IV69" s="112"/>
    </row>
    <row r="70" spans="1:256" s="111" customFormat="1" ht="54.75" customHeight="1">
      <c r="A70" s="97"/>
      <c r="B70" s="33"/>
      <c r="C70" s="33"/>
      <c r="D70" s="26"/>
      <c r="E70" s="25"/>
      <c r="F70" s="34"/>
      <c r="G70" s="34"/>
      <c r="H70" s="99"/>
      <c r="I70" s="99"/>
      <c r="J70" s="31" t="s">
        <v>33</v>
      </c>
      <c r="K70" s="101"/>
      <c r="L70" s="101"/>
      <c r="M70" s="101"/>
      <c r="N70" s="101"/>
      <c r="O70" s="101"/>
      <c r="P70" s="101"/>
      <c r="Q70" s="101"/>
      <c r="R70" s="110"/>
      <c r="IV70" s="112"/>
    </row>
    <row r="71" spans="4:256" s="5" customFormat="1" ht="12.75">
      <c r="D71" s="73"/>
      <c r="E71" s="73"/>
      <c r="F71" s="74"/>
      <c r="G71" s="74"/>
      <c r="H71" s="113"/>
      <c r="I71" s="113"/>
      <c r="J71" s="114"/>
      <c r="K71" s="115"/>
      <c r="L71" s="115"/>
      <c r="M71" s="115"/>
      <c r="N71" s="115"/>
      <c r="O71" s="115"/>
      <c r="P71" s="115"/>
      <c r="Q71" s="115"/>
      <c r="R71" s="6"/>
      <c r="IV71"/>
    </row>
    <row r="72" spans="4:256" s="5" customFormat="1" ht="12.75">
      <c r="D72" s="78"/>
      <c r="E72" s="78"/>
      <c r="F72" s="78"/>
      <c r="G72" s="78"/>
      <c r="H72" s="116"/>
      <c r="I72" s="116"/>
      <c r="J72" s="107"/>
      <c r="K72" s="108"/>
      <c r="L72" s="108"/>
      <c r="M72" s="108"/>
      <c r="N72" s="108"/>
      <c r="O72" s="108"/>
      <c r="P72" s="108"/>
      <c r="Q72" s="108"/>
      <c r="R72" s="6"/>
      <c r="IV72"/>
    </row>
    <row r="73" spans="4:256" s="5" customFormat="1" ht="12.75">
      <c r="D73" s="78"/>
      <c r="E73" s="78"/>
      <c r="F73" s="78"/>
      <c r="G73" s="78"/>
      <c r="H73" s="116"/>
      <c r="I73" s="116"/>
      <c r="J73" s="107"/>
      <c r="K73" s="108"/>
      <c r="L73" s="108"/>
      <c r="M73" s="108"/>
      <c r="N73" s="108"/>
      <c r="O73" s="108"/>
      <c r="P73" s="108"/>
      <c r="Q73" s="108"/>
      <c r="R73" s="6"/>
      <c r="IV73"/>
    </row>
    <row r="74" spans="4:256" s="5" customFormat="1" ht="12.75">
      <c r="D74" s="78"/>
      <c r="E74" s="78"/>
      <c r="F74" s="78"/>
      <c r="G74" s="78"/>
      <c r="H74" s="116"/>
      <c r="I74" s="116"/>
      <c r="J74" s="107"/>
      <c r="K74" s="108"/>
      <c r="L74" s="108"/>
      <c r="M74" s="108"/>
      <c r="N74" s="108"/>
      <c r="O74" s="108"/>
      <c r="P74" s="108"/>
      <c r="Q74" s="108"/>
      <c r="R74" s="6"/>
      <c r="IV74"/>
    </row>
    <row r="75" spans="1:5" ht="12.75">
      <c r="A75" s="5"/>
      <c r="B75" s="5"/>
      <c r="C75" s="5"/>
      <c r="E75" s="117"/>
    </row>
    <row r="76" spans="1:3" ht="12.75">
      <c r="A76" s="5"/>
      <c r="B76" s="5"/>
      <c r="C76" s="5"/>
    </row>
    <row r="77" spans="1:5" ht="12.75">
      <c r="A77" s="5"/>
      <c r="B77" s="5"/>
      <c r="C77" s="5"/>
      <c r="E77" s="118"/>
    </row>
    <row r="78" spans="1:17" ht="12.75">
      <c r="A78" s="5"/>
      <c r="B78" s="5"/>
      <c r="C78" s="5"/>
      <c r="E78" s="10"/>
      <c r="F78" s="10"/>
      <c r="G78" s="10"/>
      <c r="K78" s="11"/>
      <c r="L78" s="11"/>
      <c r="M78" s="11"/>
      <c r="N78" s="11"/>
      <c r="O78" s="11"/>
      <c r="P78" s="11"/>
      <c r="Q78" s="11"/>
    </row>
    <row r="79" spans="1:17" ht="12.75">
      <c r="A79" s="5"/>
      <c r="B79" s="5"/>
      <c r="C79" s="5"/>
      <c r="K79" s="11"/>
      <c r="L79" s="11"/>
      <c r="M79" s="11"/>
      <c r="N79" s="11"/>
      <c r="O79" s="11"/>
      <c r="P79" s="11"/>
      <c r="Q79" s="11"/>
    </row>
    <row r="80" spans="1:3" ht="12.75">
      <c r="A80" s="5"/>
      <c r="B80" s="5"/>
      <c r="C80" s="5"/>
    </row>
    <row r="81" spans="1:5" ht="12.75">
      <c r="A81" s="5"/>
      <c r="B81" s="5"/>
      <c r="C81" s="5"/>
      <c r="E81" s="5"/>
    </row>
    <row r="82" spans="1:17" ht="12.75">
      <c r="A82" s="5"/>
      <c r="B82" s="5"/>
      <c r="C82" s="5"/>
      <c r="E82" s="119"/>
      <c r="F82" s="35"/>
      <c r="G82" s="35"/>
      <c r="H82" s="120"/>
      <c r="I82" s="120"/>
      <c r="J82" s="121"/>
      <c r="K82" s="122"/>
      <c r="L82" s="122"/>
      <c r="M82" s="122"/>
      <c r="N82" s="122"/>
      <c r="O82" s="122"/>
      <c r="P82" s="122"/>
      <c r="Q82" s="122"/>
    </row>
    <row r="83" spans="1:17" ht="12.75">
      <c r="A83" s="5"/>
      <c r="B83" s="5"/>
      <c r="C83" s="5"/>
      <c r="E83" s="123"/>
      <c r="F83" s="35"/>
      <c r="G83" s="35"/>
      <c r="H83" s="120"/>
      <c r="I83" s="120"/>
      <c r="J83" s="121"/>
      <c r="K83" s="122"/>
      <c r="L83" s="122"/>
      <c r="M83" s="122"/>
      <c r="N83" s="122"/>
      <c r="O83" s="122"/>
      <c r="P83" s="122"/>
      <c r="Q83" s="122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10" ht="12.75">
      <c r="A86" s="5"/>
      <c r="B86" s="5"/>
      <c r="C86" s="5"/>
      <c r="J86" s="124"/>
    </row>
    <row r="87" spans="1:10" ht="12.75">
      <c r="A87" s="5"/>
      <c r="B87" s="5"/>
      <c r="C87" s="5"/>
      <c r="J87" s="124"/>
    </row>
    <row r="88" spans="1:10" ht="12.75">
      <c r="A88" s="5"/>
      <c r="B88" s="5"/>
      <c r="C88" s="5"/>
      <c r="J88" s="124"/>
    </row>
    <row r="89" spans="1:10" ht="12.75">
      <c r="A89" s="5"/>
      <c r="B89" s="5"/>
      <c r="C89" s="5"/>
      <c r="J89" s="124"/>
    </row>
    <row r="90" spans="1:10" ht="12.75">
      <c r="A90" s="5"/>
      <c r="B90" s="5"/>
      <c r="C90" s="5"/>
      <c r="J90" s="124"/>
    </row>
    <row r="91" spans="1:10" ht="12.75">
      <c r="A91" s="5"/>
      <c r="B91" s="5"/>
      <c r="C91" s="5"/>
      <c r="J91" s="124"/>
    </row>
    <row r="92" spans="1:10" ht="12.75">
      <c r="A92" s="5"/>
      <c r="B92" s="5"/>
      <c r="C92" s="5"/>
      <c r="J92" s="124"/>
    </row>
    <row r="93" spans="1:3" ht="27.75" customHeight="1">
      <c r="A93" s="5"/>
      <c r="B93" s="5"/>
      <c r="C93" s="5"/>
    </row>
    <row r="94" spans="1:10" ht="61.5" customHeight="1">
      <c r="A94" s="5"/>
      <c r="B94" s="5"/>
      <c r="C94" s="5"/>
      <c r="J94" s="124"/>
    </row>
    <row r="95" spans="1:10" ht="12.75">
      <c r="A95" s="5"/>
      <c r="B95" s="5"/>
      <c r="C95" s="5"/>
      <c r="J95" s="124"/>
    </row>
    <row r="96" spans="1:10" ht="16.5" customHeight="1">
      <c r="A96" s="5"/>
      <c r="B96" s="5"/>
      <c r="C96" s="5"/>
      <c r="J96" s="124"/>
    </row>
    <row r="97" spans="1:10" ht="12.75">
      <c r="A97" s="5"/>
      <c r="B97" s="5"/>
      <c r="C97" s="5"/>
      <c r="J97" s="124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  <row r="191" spans="1:3" ht="12.75">
      <c r="A191" s="5"/>
      <c r="B191" s="5"/>
      <c r="C191" s="5"/>
    </row>
    <row r="192" spans="1:3" ht="12.75">
      <c r="A192" s="5"/>
      <c r="B192" s="5"/>
      <c r="C192" s="5"/>
    </row>
    <row r="193" spans="1:3" ht="12.75">
      <c r="A193" s="5"/>
      <c r="B193" s="5"/>
      <c r="C193" s="5"/>
    </row>
  </sheetData>
  <mergeCells count="150">
    <mergeCell ref="P1:Q1"/>
    <mergeCell ref="A2:Q3"/>
    <mergeCell ref="A5:A6"/>
    <mergeCell ref="B5:B6"/>
    <mergeCell ref="C5:C6"/>
    <mergeCell ref="D5:D6"/>
    <mergeCell ref="E5:E6"/>
    <mergeCell ref="F5:G6"/>
    <mergeCell ref="H5:H6"/>
    <mergeCell ref="I5:I6"/>
    <mergeCell ref="J5:K6"/>
    <mergeCell ref="L5:L6"/>
    <mergeCell ref="M5:Q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A67:A70"/>
    <mergeCell ref="B67:B70"/>
    <mergeCell ref="C67:C70"/>
    <mergeCell ref="D67:D70"/>
    <mergeCell ref="E67:E70"/>
    <mergeCell ref="F67:F70"/>
    <mergeCell ref="G67:G70"/>
    <mergeCell ref="H67:H70"/>
    <mergeCell ref="I67:I70"/>
    <mergeCell ref="F71:G71"/>
    <mergeCell ref="E81:F81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6"/>
  <rowBreaks count="3" manualBreakCount="3">
    <brk id="22" max="255" man="1"/>
    <brk id="45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mickiewicz</cp:lastModifiedBy>
  <cp:lastPrinted>2009-06-25T10:20:09Z</cp:lastPrinted>
  <dcterms:created xsi:type="dcterms:W3CDTF">1998-12-09T13:02:10Z</dcterms:created>
  <dcterms:modified xsi:type="dcterms:W3CDTF">2009-05-21T12:04:22Z</dcterms:modified>
  <cp:category/>
  <cp:version/>
  <cp:contentType/>
  <cp:contentStatus/>
  <cp:revision>197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</Properties>
</file>