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nabowicz\Documents\INWESTYCJE\Komunalka\realizacja bud urz kom\2018\OŻAR\bip publikacja\"/>
    </mc:Choice>
  </mc:AlternateContent>
  <bookViews>
    <workbookView xWindow="0" yWindow="0" windowWidth="18030" windowHeight="1155"/>
  </bookViews>
  <sheets>
    <sheet name="FORMAT" sheetId="2" r:id="rId1"/>
  </sheets>
  <definedNames>
    <definedName name="_xlnm.Print_Area" localSheetId="0">FORMAT!$A$1:$H$43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6" i="2"/>
  <c r="H12" i="2"/>
  <c r="H8" i="2"/>
  <c r="H9" i="2"/>
  <c r="H10" i="2"/>
  <c r="H11" i="2"/>
  <c r="H13" i="2"/>
  <c r="H14" i="2"/>
  <c r="H15" i="2"/>
  <c r="H17" i="2"/>
  <c r="H18" i="2"/>
  <c r="H19" i="2"/>
  <c r="H21" i="2"/>
  <c r="H22" i="2"/>
  <c r="H23" i="2"/>
  <c r="H24" i="2"/>
  <c r="H25" i="2"/>
  <c r="H26" i="2"/>
  <c r="H27" i="2"/>
  <c r="H7" i="2"/>
  <c r="H28" i="2" l="1"/>
  <c r="H29" i="2" l="1"/>
  <c r="H30" i="2" s="1"/>
</calcChain>
</file>

<file path=xl/sharedStrings.xml><?xml version="1.0" encoding="utf-8"?>
<sst xmlns="http://schemas.openxmlformats.org/spreadsheetml/2006/main" count="110" uniqueCount="94">
  <si>
    <t>Nr</t>
  </si>
  <si>
    <t xml:space="preserve">Podstawa </t>
  </si>
  <si>
    <t>Opis robót, wyliczenie ilości robót</t>
  </si>
  <si>
    <t>J.m</t>
  </si>
  <si>
    <t>Ilość</t>
  </si>
  <si>
    <t>Krot.</t>
  </si>
  <si>
    <t>Element</t>
  </si>
  <si>
    <t>Roboty pomiarowe przy liniowych robotach ziemnych, trasa dróg w terenie pagórkowatym</t>
  </si>
  <si>
    <t>km</t>
  </si>
  <si>
    <t>KNNRS 6/802/8</t>
  </si>
  <si>
    <t>m2</t>
  </si>
  <si>
    <t>KSNR 6/801/2</t>
  </si>
  <si>
    <t>KNR 401/108/9</t>
  </si>
  <si>
    <t>m3</t>
  </si>
  <si>
    <t>KNNR 6/1302/2</t>
  </si>
  <si>
    <t>m</t>
  </si>
  <si>
    <t>KNR 201/202/2</t>
  </si>
  <si>
    <t>KNR 401/108/6</t>
  </si>
  <si>
    <t>KNR 401/108/8</t>
  </si>
  <si>
    <t>KNR 231/103/4</t>
  </si>
  <si>
    <t>KNNRS 6/113/2</t>
  </si>
  <si>
    <t>KNNRS 6/113/6</t>
  </si>
  <si>
    <t xml:space="preserve">m2 </t>
  </si>
  <si>
    <t>KNNR 6/308/2</t>
  </si>
  <si>
    <t>KNNR 6/309/2 (2)</t>
  </si>
  <si>
    <t>Nawierzchnie z mieszanek mineralno-bitumicznych (warstwa ścieralna), mieszanka asfaltowa, grubość po zagęszczeniu 4 cm, masa grysowa, samochód 5-10 t</t>
  </si>
  <si>
    <t>KNNR 6/1005/7</t>
  </si>
  <si>
    <t>KNNR 6/1005/6</t>
  </si>
  <si>
    <t xml:space="preserve">Element </t>
  </si>
  <si>
    <t>KSNR 6/403/3</t>
  </si>
  <si>
    <t xml:space="preserve">m </t>
  </si>
  <si>
    <t>1.1</t>
  </si>
  <si>
    <t>1.2</t>
  </si>
  <si>
    <t>1.3</t>
  </si>
  <si>
    <t>1.4</t>
  </si>
  <si>
    <t>1.6</t>
  </si>
  <si>
    <t>1.5</t>
  </si>
  <si>
    <t>2</t>
  </si>
  <si>
    <t>2.1</t>
  </si>
  <si>
    <t>2.2</t>
  </si>
  <si>
    <t>2.3</t>
  </si>
  <si>
    <t>2.4</t>
  </si>
  <si>
    <t>3</t>
  </si>
  <si>
    <t>3.1</t>
  </si>
  <si>
    <t>3.2</t>
  </si>
  <si>
    <t>4</t>
  </si>
  <si>
    <t>4.1</t>
  </si>
  <si>
    <t>4.2</t>
  </si>
  <si>
    <t>4.3</t>
  </si>
  <si>
    <t>4.4</t>
  </si>
  <si>
    <t>5</t>
  </si>
  <si>
    <t>5.1</t>
  </si>
  <si>
    <t>KNR 401/108/10</t>
  </si>
  <si>
    <t>KNRW 201/113/ 4</t>
  </si>
  <si>
    <t>Kody CPV:
45111200-0 Roboty w zakresie przygotowania terenu pod budowę i roboty ziemne 
45111300-1 Roboty rozbiórkowe Roboty przygotowawcze i rozbiórkowe</t>
  </si>
  <si>
    <t>Kody CPV: 
45233142-6 Roboty w zakresie naprawy dróg - Podbudowy</t>
  </si>
  <si>
    <r>
      <t xml:space="preserve">Rozebranie nawierzchni, nawierzchnia z brukowca grubość 16-20˙cm, rozbiórka mechaniczna   
</t>
    </r>
    <r>
      <rPr>
        <i/>
        <sz val="11"/>
        <color theme="1"/>
        <rFont val="Times New Roman"/>
        <family val="1"/>
        <charset val="238"/>
      </rPr>
      <t>200* 3,5 = 700</t>
    </r>
    <r>
      <rPr>
        <b/>
        <sz val="11"/>
        <color theme="1"/>
        <rFont val="Times New Roman"/>
        <family val="1"/>
        <charset val="238"/>
      </rPr>
      <t xml:space="preserve"> </t>
    </r>
  </si>
  <si>
    <r>
      <t xml:space="preserve">Rozebranie podbudowy, z kruszywa, gr.15 cm, mechanicznie
 </t>
    </r>
    <r>
      <rPr>
        <i/>
        <sz val="11"/>
        <color theme="1"/>
        <rFont val="Times New Roman"/>
        <family val="1"/>
        <charset val="238"/>
      </rPr>
      <t>200* 3,5 = 700</t>
    </r>
  </si>
  <si>
    <r>
      <t xml:space="preserve">Wywóz gruzu spryzmowanego samochodami skrzyniowymi do 1˙km
</t>
    </r>
    <r>
      <rPr>
        <i/>
        <sz val="11"/>
        <color theme="1"/>
        <rFont val="Times New Roman"/>
        <family val="1"/>
        <charset val="238"/>
      </rPr>
      <t>700* 0,31 = 217</t>
    </r>
  </si>
  <si>
    <r>
      <t xml:space="preserve">Wywóz gruzu spryzmowanego samochodami skrzyniowymi na każdy następny 1˙km 
 </t>
    </r>
    <r>
      <rPr>
        <i/>
        <sz val="11"/>
        <color theme="1"/>
        <rFont val="Times New Roman"/>
        <family val="1"/>
        <charset val="238"/>
      </rPr>
      <t>700* 0,31 = 217</t>
    </r>
    <r>
      <rPr>
        <sz val="11"/>
        <color theme="1"/>
        <rFont val="Times New Roman"/>
        <family val="1"/>
        <charset val="238"/>
      </rPr>
      <t xml:space="preserve"> </t>
    </r>
  </si>
  <si>
    <r>
      <t xml:space="preserve">Oczyszczanie rowów i przepustów z namułu, rowy, z wyprofilowaniem dna i skarp, grubość namułu 20˙cm, - </t>
    </r>
    <r>
      <rPr>
        <i/>
        <sz val="11"/>
        <color theme="1"/>
        <rFont val="Times New Roman"/>
        <family val="1"/>
        <charset val="238"/>
      </rPr>
      <t>analogia profilacja terenu odbierającego wodę z jezdni i pobocza z kruszywa stabilizowanego mechanicznie – oczyszczenie pasa  o szerokości 0,5-1 m z nadmiaru  ziemi, darni, namułu w celu zapewnienia sprawnego odbioru wód deszczowych (ingerencja do głębokości 20 cm</t>
    </r>
    <r>
      <rPr>
        <sz val="11"/>
        <color theme="1"/>
        <rFont val="Times New Roman"/>
        <family val="1"/>
        <charset val="238"/>
      </rPr>
      <t>);</t>
    </r>
  </si>
  <si>
    <r>
      <t xml:space="preserve">Wywóz samochodami samowyładowczymi, ziemia, dodatek za każdy następny 1˙km  </t>
    </r>
    <r>
      <rPr>
        <i/>
        <sz val="11"/>
        <color theme="1"/>
        <rFont val="Times New Roman"/>
        <family val="1"/>
        <charset val="238"/>
      </rPr>
      <t>302,101- 217</t>
    </r>
    <r>
      <rPr>
        <sz val="11"/>
        <color theme="1"/>
        <rFont val="Times New Roman"/>
        <family val="1"/>
        <charset val="238"/>
      </rPr>
      <t xml:space="preserve"> =</t>
    </r>
    <r>
      <rPr>
        <i/>
        <sz val="11"/>
        <color theme="1"/>
        <rFont val="Times New Roman"/>
        <family val="1"/>
        <charset val="238"/>
      </rPr>
      <t>85,101</t>
    </r>
  </si>
  <si>
    <r>
      <t xml:space="preserve">Profilowanie i zagęszczanie podłoża pod warstwy konstrukcyjne nawierzchni, mechanicznie, grunt - kategorii I-IV  </t>
    </r>
    <r>
      <rPr>
        <i/>
        <sz val="11"/>
        <color theme="1"/>
        <rFont val="Times New Roman"/>
        <family val="1"/>
        <charset val="238"/>
      </rPr>
      <t>2445,04* 1,23+ 1296,900 = 4 304,2992</t>
    </r>
  </si>
  <si>
    <r>
      <t xml:space="preserve">Podbudowy z kruszyw łamanych, warstwa dolna, po zagęszczeniu 20 cm
 </t>
    </r>
    <r>
      <rPr>
        <i/>
        <sz val="11"/>
        <color theme="1"/>
        <rFont val="Times New Roman"/>
        <family val="1"/>
        <charset val="238"/>
      </rPr>
      <t>2445,04* 1,23 = 3 007,399200</t>
    </r>
  </si>
  <si>
    <r>
      <t xml:space="preserve">Podbudowy z kruszyw łamanych, warstwa górna, po zagęszczeniu 15 cm (pobocze) 
 </t>
    </r>
    <r>
      <rPr>
        <i/>
        <sz val="11"/>
        <color theme="1"/>
        <rFont val="Times New Roman"/>
        <family val="1"/>
        <charset val="238"/>
      </rPr>
      <t>po uwzględnieniu krotności 20 cm</t>
    </r>
    <r>
      <rPr>
        <sz val="11"/>
        <color theme="1"/>
        <rFont val="Times New Roman"/>
        <family val="1"/>
        <charset val="238"/>
      </rPr>
      <t>.</t>
    </r>
  </si>
  <si>
    <r>
      <t xml:space="preserve">Nawierzchnie z mieszanek mineralno-bitumicznych (warstwa wiążąca), mieszanka asfaltowa, grubość po zagęszczeniu 5 cm, masa grysowo-żwirowa, samochód 
5-10˙t </t>
    </r>
    <r>
      <rPr>
        <i/>
        <sz val="11"/>
        <color theme="1"/>
        <rFont val="Times New Roman"/>
        <family val="1"/>
        <charset val="238"/>
      </rPr>
      <t>2445,04* 1,04 = 2 542,8416</t>
    </r>
  </si>
  <si>
    <r>
      <t xml:space="preserve">Skropienie nawierzchni emulsja asfaltowa
 </t>
    </r>
    <r>
      <rPr>
        <i/>
        <sz val="11"/>
        <color theme="1"/>
        <rFont val="Times New Roman"/>
        <family val="1"/>
        <charset val="238"/>
      </rPr>
      <t>2542,842+ 2445,04 = 4 987,882</t>
    </r>
  </si>
  <si>
    <r>
      <t xml:space="preserve">Oczyszczenie nawierzchni drogowych, mechanicznie, nawierzchnia z bitumu
 </t>
    </r>
    <r>
      <rPr>
        <i/>
        <sz val="11"/>
        <color theme="1"/>
        <rFont val="Times New Roman"/>
        <family val="1"/>
        <charset val="238"/>
      </rPr>
      <t>2542,842+ 2445,04 = 4 987,882</t>
    </r>
  </si>
  <si>
    <r>
      <t xml:space="preserve">Opornik wraz z wykonaniem ław, betonowe wystające </t>
    </r>
    <r>
      <rPr>
        <i/>
        <sz val="11"/>
        <color theme="1"/>
        <rFont val="Times New Roman"/>
        <family val="1"/>
        <charset val="238"/>
      </rPr>
      <t>12x25</t>
    </r>
    <r>
      <rPr>
        <sz val="11"/>
        <color theme="1"/>
        <rFont val="Times New Roman"/>
        <family val="1"/>
        <charset val="238"/>
      </rPr>
      <t xml:space="preserve"> cm, ława betonowa, podsypka cementowo-piaskowa</t>
    </r>
  </si>
  <si>
    <t>Razem netto:</t>
  </si>
  <si>
    <t>Razem brutto:</t>
  </si>
  <si>
    <r>
      <t xml:space="preserve">Wywóz samochodami samowyładowczymi do 1 km, grunt kategorii III
 </t>
    </r>
    <r>
      <rPr>
        <i/>
        <sz val="11"/>
        <color theme="1"/>
        <rFont val="Times New Roman"/>
        <family val="1"/>
        <charset val="238"/>
      </rPr>
      <t>302,101- 217 = 85,101</t>
    </r>
  </si>
  <si>
    <r>
      <t xml:space="preserve">Roboty ziemne koparkami przedsiębiernymi z transportem urobku samochodami samowyładowczymi do 1 km, koparka 0,40 m3, grunt kategorii III 
</t>
    </r>
    <r>
      <rPr>
        <i/>
        <sz val="11"/>
        <color theme="1"/>
        <rFont val="Times New Roman"/>
        <family val="1"/>
        <charset val="238"/>
      </rPr>
      <t>2445,04* 0,15+ 1296,9* 0,05+ 100* 3,5*0,25- 700* 0,31 = 302,101</t>
    </r>
  </si>
  <si>
    <t>Cena jednostkowa</t>
  </si>
  <si>
    <t xml:space="preserve">Wartość  </t>
  </si>
  <si>
    <t>Vat:</t>
  </si>
  <si>
    <t>R =</t>
  </si>
  <si>
    <t>%</t>
  </si>
  <si>
    <t>Kp (od R + S) =</t>
  </si>
  <si>
    <t xml:space="preserve">Z (od R + S + Kp)  = </t>
  </si>
  <si>
    <t>Kz (od M) =</t>
  </si>
  <si>
    <t>stawka robocizny bezpośredniej PLN / r-g wg kosztorysu ofertowego</t>
  </si>
  <si>
    <t>zł</t>
  </si>
  <si>
    <t>koszty pośrednie (od R+S) % wg kosztorysu ofertowego</t>
  </si>
  <si>
    <t>koszty zakupu (od M) % wg kosztorysu ofertowego</t>
  </si>
  <si>
    <t>zysk (od R + S + Kp) % wg kosztorysu ofertowe</t>
  </si>
  <si>
    <t>SKŁADNIKI CENOTWÓRCZE:</t>
  </si>
  <si>
    <t>Data i podpis upoważnionego przedstawiciela Wykonawcy</t>
  </si>
  <si>
    <t xml:space="preserve">    Pieczęć Wykonawcy</t>
  </si>
  <si>
    <t>KOSZTORYS    OFERTOWY    "PRZEBUDOWA DROGI WE WSI OŻAR"</t>
  </si>
  <si>
    <t>Kody CPV: 
45111291-4 Roboty w zakresie zagospodarowania terenu  Roboty ziemne</t>
  </si>
  <si>
    <t xml:space="preserve">Kody CPV: 45233142-6
 Roboty w zakresie naprawy dróg Nawierzchnie </t>
  </si>
  <si>
    <t>Kody CPV: 
45233142-6 Roboty w zakresie naprawy dróg Elementy ulic</t>
  </si>
  <si>
    <t>Załącznik nr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</si>
</sst>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u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9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Zeros="0" tabSelected="1" workbookViewId="0">
      <selection activeCell="H43" sqref="A1:H43"/>
    </sheetView>
  </sheetViews>
  <sheetFormatPr defaultRowHeight="15" x14ac:dyDescent="0.25"/>
  <cols>
    <col min="1" max="1" width="7.7109375" style="1" customWidth="1"/>
    <col min="2" max="2" width="17.7109375" style="2" customWidth="1"/>
    <col min="3" max="3" width="79.5703125" style="2" customWidth="1"/>
    <col min="4" max="4" width="9.140625" style="3"/>
    <col min="5" max="5" width="9.42578125" style="4" bestFit="1" customWidth="1"/>
    <col min="6" max="6" width="14.5703125" style="3" customWidth="1"/>
    <col min="7" max="7" width="9.28515625" style="3" bestFit="1" customWidth="1"/>
    <col min="8" max="8" width="19.42578125" style="2" customWidth="1"/>
    <col min="9" max="16384" width="9.140625" style="2"/>
  </cols>
  <sheetData>
    <row r="1" spans="1:8" x14ac:dyDescent="0.25">
      <c r="H1" s="38" t="s">
        <v>93</v>
      </c>
    </row>
    <row r="2" spans="1:8" ht="18.75" x14ac:dyDescent="0.25">
      <c r="C2" s="36" t="s">
        <v>89</v>
      </c>
      <c r="H2" s="43"/>
    </row>
    <row r="3" spans="1:8" ht="18.75" x14ac:dyDescent="0.25">
      <c r="C3" s="22"/>
      <c r="H3" s="5"/>
    </row>
    <row r="4" spans="1:8" x14ac:dyDescent="0.25">
      <c r="H4" s="5"/>
    </row>
    <row r="5" spans="1:8" ht="28.5" x14ac:dyDescent="0.25">
      <c r="A5" s="8" t="s">
        <v>0</v>
      </c>
      <c r="B5" s="9" t="s">
        <v>1</v>
      </c>
      <c r="C5" s="9" t="s">
        <v>2</v>
      </c>
      <c r="D5" s="10" t="s">
        <v>3</v>
      </c>
      <c r="E5" s="11" t="s">
        <v>4</v>
      </c>
      <c r="F5" s="10" t="s">
        <v>73</v>
      </c>
      <c r="G5" s="10" t="s">
        <v>5</v>
      </c>
      <c r="H5" s="20" t="s">
        <v>74</v>
      </c>
    </row>
    <row r="6" spans="1:8" ht="47.25" customHeight="1" x14ac:dyDescent="0.25">
      <c r="A6" s="13">
        <v>1</v>
      </c>
      <c r="B6" s="14" t="s">
        <v>6</v>
      </c>
      <c r="C6" s="14" t="s">
        <v>54</v>
      </c>
      <c r="D6" s="12"/>
      <c r="E6" s="21"/>
      <c r="F6" s="12"/>
      <c r="G6" s="12"/>
      <c r="H6" s="6"/>
    </row>
    <row r="7" spans="1:8" ht="29.25" customHeight="1" x14ac:dyDescent="0.25">
      <c r="A7" s="15" t="s">
        <v>31</v>
      </c>
      <c r="B7" s="16" t="s">
        <v>53</v>
      </c>
      <c r="C7" s="16" t="s">
        <v>7</v>
      </c>
      <c r="D7" s="17" t="s">
        <v>8</v>
      </c>
      <c r="E7" s="26">
        <v>0.61899999999999999</v>
      </c>
      <c r="F7" s="12"/>
      <c r="G7" s="12"/>
      <c r="H7" s="6">
        <f>ROUND(E7*F7,2)</f>
        <v>0</v>
      </c>
    </row>
    <row r="8" spans="1:8" ht="39.75" customHeight="1" x14ac:dyDescent="0.25">
      <c r="A8" s="15" t="s">
        <v>32</v>
      </c>
      <c r="B8" s="16" t="s">
        <v>9</v>
      </c>
      <c r="C8" s="16" t="s">
        <v>56</v>
      </c>
      <c r="D8" s="17" t="s">
        <v>10</v>
      </c>
      <c r="E8" s="26">
        <v>700</v>
      </c>
      <c r="F8" s="12"/>
      <c r="G8" s="12"/>
      <c r="H8" s="6">
        <f t="shared" ref="H8:H27" si="0">ROUND(E8*F8,2)</f>
        <v>0</v>
      </c>
    </row>
    <row r="9" spans="1:8" ht="30" x14ac:dyDescent="0.25">
      <c r="A9" s="15" t="s">
        <v>33</v>
      </c>
      <c r="B9" s="16" t="s">
        <v>11</v>
      </c>
      <c r="C9" s="16" t="s">
        <v>57</v>
      </c>
      <c r="D9" s="17" t="s">
        <v>10</v>
      </c>
      <c r="E9" s="26">
        <v>700</v>
      </c>
      <c r="F9" s="12"/>
      <c r="G9" s="12"/>
      <c r="H9" s="6">
        <f t="shared" si="0"/>
        <v>0</v>
      </c>
    </row>
    <row r="10" spans="1:8" ht="30" x14ac:dyDescent="0.25">
      <c r="A10" s="15" t="s">
        <v>34</v>
      </c>
      <c r="B10" s="16" t="s">
        <v>12</v>
      </c>
      <c r="C10" s="16" t="s">
        <v>58</v>
      </c>
      <c r="D10" s="17" t="s">
        <v>13</v>
      </c>
      <c r="E10" s="26">
        <v>217</v>
      </c>
      <c r="F10" s="12"/>
      <c r="G10" s="12"/>
      <c r="H10" s="6">
        <f t="shared" si="0"/>
        <v>0</v>
      </c>
    </row>
    <row r="11" spans="1:8" ht="43.5" customHeight="1" x14ac:dyDescent="0.25">
      <c r="A11" s="15" t="s">
        <v>36</v>
      </c>
      <c r="B11" s="16" t="s">
        <v>52</v>
      </c>
      <c r="C11" s="16" t="s">
        <v>59</v>
      </c>
      <c r="D11" s="17" t="s">
        <v>13</v>
      </c>
      <c r="E11" s="26">
        <v>217</v>
      </c>
      <c r="F11" s="12"/>
      <c r="G11" s="12"/>
      <c r="H11" s="6">
        <f t="shared" si="0"/>
        <v>0</v>
      </c>
    </row>
    <row r="12" spans="1:8" ht="81.75" customHeight="1" x14ac:dyDescent="0.25">
      <c r="A12" s="15" t="s">
        <v>35</v>
      </c>
      <c r="B12" s="16" t="s">
        <v>14</v>
      </c>
      <c r="C12" s="18" t="s">
        <v>60</v>
      </c>
      <c r="D12" s="17" t="s">
        <v>15</v>
      </c>
      <c r="E12" s="26">
        <v>500</v>
      </c>
      <c r="F12" s="17"/>
      <c r="G12" s="17">
        <v>4</v>
      </c>
      <c r="H12" s="6">
        <f>ROUND(E12*F12*G12,2)</f>
        <v>0</v>
      </c>
    </row>
    <row r="13" spans="1:8" ht="34.5" customHeight="1" x14ac:dyDescent="0.25">
      <c r="A13" s="13" t="s">
        <v>37</v>
      </c>
      <c r="B13" s="14" t="s">
        <v>6</v>
      </c>
      <c r="C13" s="14" t="s">
        <v>90</v>
      </c>
      <c r="D13" s="12"/>
      <c r="E13" s="27"/>
      <c r="F13" s="12"/>
      <c r="G13" s="12"/>
      <c r="H13" s="6">
        <f t="shared" si="0"/>
        <v>0</v>
      </c>
    </row>
    <row r="14" spans="1:8" ht="45" x14ac:dyDescent="0.25">
      <c r="A14" s="15" t="s">
        <v>38</v>
      </c>
      <c r="B14" s="16" t="s">
        <v>16</v>
      </c>
      <c r="C14" s="16" t="s">
        <v>72</v>
      </c>
      <c r="D14" s="17" t="s">
        <v>13</v>
      </c>
      <c r="E14" s="26">
        <v>302.101</v>
      </c>
      <c r="F14" s="12"/>
      <c r="G14" s="12"/>
      <c r="H14" s="6">
        <f t="shared" si="0"/>
        <v>0</v>
      </c>
    </row>
    <row r="15" spans="1:8" ht="30" x14ac:dyDescent="0.25">
      <c r="A15" s="15" t="s">
        <v>39</v>
      </c>
      <c r="B15" s="16" t="s">
        <v>17</v>
      </c>
      <c r="C15" s="16" t="s">
        <v>71</v>
      </c>
      <c r="D15" s="17" t="s">
        <v>13</v>
      </c>
      <c r="E15" s="26">
        <v>85.100999999999999</v>
      </c>
      <c r="F15" s="12"/>
      <c r="G15" s="12"/>
      <c r="H15" s="6">
        <f t="shared" si="0"/>
        <v>0</v>
      </c>
    </row>
    <row r="16" spans="1:8" ht="39.75" customHeight="1" x14ac:dyDescent="0.25">
      <c r="A16" s="15" t="s">
        <v>40</v>
      </c>
      <c r="B16" s="16" t="s">
        <v>18</v>
      </c>
      <c r="C16" s="16" t="s">
        <v>61</v>
      </c>
      <c r="D16" s="17" t="s">
        <v>13</v>
      </c>
      <c r="E16" s="26">
        <v>85.100999999999999</v>
      </c>
      <c r="F16" s="17"/>
      <c r="G16" s="17">
        <v>4</v>
      </c>
      <c r="H16" s="6">
        <f>ROUND(E16*F16*G16,2)</f>
        <v>0</v>
      </c>
    </row>
    <row r="17" spans="1:8" ht="30" x14ac:dyDescent="0.25">
      <c r="A17" s="15" t="s">
        <v>41</v>
      </c>
      <c r="B17" s="16" t="s">
        <v>19</v>
      </c>
      <c r="C17" s="16" t="s">
        <v>62</v>
      </c>
      <c r="D17" s="17" t="s">
        <v>10</v>
      </c>
      <c r="E17" s="26">
        <v>4304.2992000000004</v>
      </c>
      <c r="F17" s="12"/>
      <c r="G17" s="12"/>
      <c r="H17" s="6">
        <f t="shared" si="0"/>
        <v>0</v>
      </c>
    </row>
    <row r="18" spans="1:8" ht="30.75" customHeight="1" x14ac:dyDescent="0.25">
      <c r="A18" s="15" t="s">
        <v>42</v>
      </c>
      <c r="B18" s="16" t="s">
        <v>6</v>
      </c>
      <c r="C18" s="14" t="s">
        <v>55</v>
      </c>
      <c r="D18" s="17"/>
      <c r="E18" s="26"/>
      <c r="F18" s="12"/>
      <c r="G18" s="12"/>
      <c r="H18" s="6">
        <f t="shared" si="0"/>
        <v>0</v>
      </c>
    </row>
    <row r="19" spans="1:8" ht="30" x14ac:dyDescent="0.25">
      <c r="A19" s="15" t="s">
        <v>43</v>
      </c>
      <c r="B19" s="16" t="s">
        <v>20</v>
      </c>
      <c r="C19" s="16" t="s">
        <v>63</v>
      </c>
      <c r="D19" s="17" t="s">
        <v>10</v>
      </c>
      <c r="E19" s="26">
        <v>3007.3989999999999</v>
      </c>
      <c r="F19" s="12"/>
      <c r="G19" s="12"/>
      <c r="H19" s="6">
        <f t="shared" si="0"/>
        <v>0</v>
      </c>
    </row>
    <row r="20" spans="1:8" ht="48" customHeight="1" x14ac:dyDescent="0.25">
      <c r="A20" s="15" t="s">
        <v>44</v>
      </c>
      <c r="B20" s="16" t="s">
        <v>21</v>
      </c>
      <c r="C20" s="16" t="s">
        <v>64</v>
      </c>
      <c r="D20" s="17" t="s">
        <v>22</v>
      </c>
      <c r="E20" s="26">
        <v>1296.9000000000001</v>
      </c>
      <c r="F20" s="17"/>
      <c r="G20" s="17">
        <v>1.3340000000000001</v>
      </c>
      <c r="H20" s="6">
        <f>ROUND(E20*F20*G20,2)</f>
        <v>0</v>
      </c>
    </row>
    <row r="21" spans="1:8" ht="28.5" x14ac:dyDescent="0.25">
      <c r="A21" s="13" t="s">
        <v>45</v>
      </c>
      <c r="B21" s="14" t="s">
        <v>6</v>
      </c>
      <c r="C21" s="14" t="s">
        <v>91</v>
      </c>
      <c r="D21" s="17"/>
      <c r="E21" s="26"/>
      <c r="F21" s="17"/>
      <c r="G21" s="17"/>
      <c r="H21" s="6">
        <f t="shared" si="0"/>
        <v>0</v>
      </c>
    </row>
    <row r="22" spans="1:8" ht="45" customHeight="1" x14ac:dyDescent="0.25">
      <c r="A22" s="15" t="s">
        <v>46</v>
      </c>
      <c r="B22" s="16" t="s">
        <v>23</v>
      </c>
      <c r="C22" s="16" t="s">
        <v>65</v>
      </c>
      <c r="D22" s="17" t="s">
        <v>10</v>
      </c>
      <c r="E22" s="26">
        <v>2542.8420000000001</v>
      </c>
      <c r="F22" s="17"/>
      <c r="G22" s="17"/>
      <c r="H22" s="6">
        <f t="shared" si="0"/>
        <v>0</v>
      </c>
    </row>
    <row r="23" spans="1:8" ht="43.5" customHeight="1" x14ac:dyDescent="0.25">
      <c r="A23" s="15" t="s">
        <v>47</v>
      </c>
      <c r="B23" s="16" t="s">
        <v>24</v>
      </c>
      <c r="C23" s="16" t="s">
        <v>25</v>
      </c>
      <c r="D23" s="17" t="s">
        <v>10</v>
      </c>
      <c r="E23" s="26">
        <v>2445.04</v>
      </c>
      <c r="F23" s="17"/>
      <c r="G23" s="17"/>
      <c r="H23" s="6">
        <f t="shared" si="0"/>
        <v>0</v>
      </c>
    </row>
    <row r="24" spans="1:8" ht="30" x14ac:dyDescent="0.25">
      <c r="A24" s="15" t="s">
        <v>48</v>
      </c>
      <c r="B24" s="16" t="s">
        <v>26</v>
      </c>
      <c r="C24" s="16" t="s">
        <v>66</v>
      </c>
      <c r="D24" s="17" t="s">
        <v>10</v>
      </c>
      <c r="E24" s="26">
        <v>4987.8819999999996</v>
      </c>
      <c r="F24" s="17"/>
      <c r="G24" s="17"/>
      <c r="H24" s="6">
        <f t="shared" si="0"/>
        <v>0</v>
      </c>
    </row>
    <row r="25" spans="1:8" ht="30" x14ac:dyDescent="0.25">
      <c r="A25" s="15" t="s">
        <v>49</v>
      </c>
      <c r="B25" s="16" t="s">
        <v>27</v>
      </c>
      <c r="C25" s="16" t="s">
        <v>67</v>
      </c>
      <c r="D25" s="17" t="s">
        <v>10</v>
      </c>
      <c r="E25" s="26">
        <v>4987.8819999999996</v>
      </c>
      <c r="F25" s="17"/>
      <c r="G25" s="17"/>
      <c r="H25" s="6">
        <f t="shared" si="0"/>
        <v>0</v>
      </c>
    </row>
    <row r="26" spans="1:8" ht="27.75" customHeight="1" x14ac:dyDescent="0.25">
      <c r="A26" s="13" t="s">
        <v>50</v>
      </c>
      <c r="B26" s="14" t="s">
        <v>28</v>
      </c>
      <c r="C26" s="14" t="s">
        <v>92</v>
      </c>
      <c r="D26" s="17"/>
      <c r="E26" s="26"/>
      <c r="F26" s="17"/>
      <c r="G26" s="17"/>
      <c r="H26" s="6">
        <f t="shared" si="0"/>
        <v>0</v>
      </c>
    </row>
    <row r="27" spans="1:8" ht="30" x14ac:dyDescent="0.25">
      <c r="A27" s="15" t="s">
        <v>51</v>
      </c>
      <c r="B27" s="16" t="s">
        <v>29</v>
      </c>
      <c r="C27" s="16" t="s">
        <v>68</v>
      </c>
      <c r="D27" s="17" t="s">
        <v>30</v>
      </c>
      <c r="E27" s="26">
        <v>44</v>
      </c>
      <c r="F27" s="17"/>
      <c r="G27" s="17"/>
      <c r="H27" s="6">
        <f t="shared" si="0"/>
        <v>0</v>
      </c>
    </row>
    <row r="28" spans="1:8" ht="24.75" customHeight="1" x14ac:dyDescent="0.25">
      <c r="C28" s="7" t="s">
        <v>69</v>
      </c>
      <c r="H28" s="24">
        <f>SUM(H6:H27)</f>
        <v>0</v>
      </c>
    </row>
    <row r="29" spans="1:8" ht="31.5" customHeight="1" x14ac:dyDescent="0.25">
      <c r="C29" s="7" t="s">
        <v>75</v>
      </c>
      <c r="H29" s="25">
        <f>ROUND(H28*0.23,2)</f>
        <v>0</v>
      </c>
    </row>
    <row r="30" spans="1:8" ht="35.25" customHeight="1" x14ac:dyDescent="0.25">
      <c r="C30" s="19" t="s">
        <v>70</v>
      </c>
      <c r="H30" s="25">
        <f>H28+H29</f>
        <v>0</v>
      </c>
    </row>
    <row r="31" spans="1:8" ht="24.75" customHeight="1" x14ac:dyDescent="0.25">
      <c r="C31" s="19"/>
      <c r="H31" s="23"/>
    </row>
    <row r="32" spans="1:8" ht="24.75" customHeight="1" x14ac:dyDescent="0.25">
      <c r="C32" s="28" t="s">
        <v>86</v>
      </c>
    </row>
    <row r="33" spans="2:8" ht="21.75" customHeight="1" x14ac:dyDescent="0.25">
      <c r="C33" s="37" t="s">
        <v>81</v>
      </c>
      <c r="D33" s="38"/>
      <c r="E33" s="39"/>
      <c r="F33" s="38" t="s">
        <v>76</v>
      </c>
      <c r="G33" s="40"/>
      <c r="H33" s="41" t="s">
        <v>82</v>
      </c>
    </row>
    <row r="34" spans="2:8" ht="21" customHeight="1" x14ac:dyDescent="0.25">
      <c r="C34" s="37" t="s">
        <v>83</v>
      </c>
      <c r="D34" s="38"/>
      <c r="E34" s="39"/>
      <c r="F34" s="38" t="s">
        <v>78</v>
      </c>
      <c r="G34" s="42"/>
      <c r="H34" s="41" t="s">
        <v>77</v>
      </c>
    </row>
    <row r="35" spans="2:8" ht="21" customHeight="1" x14ac:dyDescent="0.25">
      <c r="C35" s="37" t="s">
        <v>84</v>
      </c>
      <c r="D35" s="38"/>
      <c r="E35" s="39"/>
      <c r="F35" s="38" t="s">
        <v>80</v>
      </c>
      <c r="G35" s="42"/>
      <c r="H35" s="41" t="s">
        <v>77</v>
      </c>
    </row>
    <row r="36" spans="2:8" ht="24.75" customHeight="1" x14ac:dyDescent="0.25">
      <c r="C36" s="37" t="s">
        <v>85</v>
      </c>
      <c r="D36" s="38"/>
      <c r="E36" s="39"/>
      <c r="F36" s="38" t="s">
        <v>79</v>
      </c>
      <c r="G36" s="42"/>
      <c r="H36" s="41" t="s">
        <v>77</v>
      </c>
    </row>
    <row r="37" spans="2:8" ht="24.75" customHeight="1" x14ac:dyDescent="0.25">
      <c r="C37" s="19"/>
      <c r="H37" s="23"/>
    </row>
    <row r="38" spans="2:8" ht="24.75" customHeight="1" x14ac:dyDescent="0.25">
      <c r="C38" s="19"/>
      <c r="H38" s="23"/>
    </row>
    <row r="39" spans="2:8" ht="24.75" customHeight="1" x14ac:dyDescent="0.25">
      <c r="C39" s="19"/>
      <c r="H39" s="23"/>
    </row>
    <row r="40" spans="2:8" ht="24.75" customHeight="1" x14ac:dyDescent="0.25">
      <c r="C40" s="19"/>
      <c r="H40" s="23"/>
    </row>
    <row r="42" spans="2:8" x14ac:dyDescent="0.25">
      <c r="B42" s="30"/>
      <c r="D42" s="29"/>
      <c r="E42" s="31"/>
      <c r="F42" s="29"/>
      <c r="G42" s="29"/>
      <c r="H42" s="30"/>
    </row>
    <row r="43" spans="2:8" x14ac:dyDescent="0.25">
      <c r="B43" s="37" t="s">
        <v>88</v>
      </c>
      <c r="D43" s="32" t="s">
        <v>87</v>
      </c>
      <c r="E43" s="33"/>
      <c r="F43" s="34"/>
      <c r="G43" s="34"/>
      <c r="H43" s="35"/>
    </row>
  </sheetData>
  <pageMargins left="0.23622047244094491" right="0.2362204724409449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FORMAT</vt:lpstr>
      <vt:lpstr>FORMAT!Obszar_wydruku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Sznabowicz</dc:creator>
  <cp:lastModifiedBy>Sznabowicz</cp:lastModifiedBy>
  <cp:lastPrinted>2018-01-19T09:21:55Z</cp:lastPrinted>
  <dcterms:created xsi:type="dcterms:W3CDTF">2018-01-17T10:23:24Z</dcterms:created>
  <dcterms:modified xsi:type="dcterms:W3CDTF">2018-01-19T09:23:23Z</dcterms:modified>
</cp:coreProperties>
</file>